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Calendar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</sheets>
  <definedNames>
    <definedName name="cross_past">Calendar!$AM$8</definedName>
    <definedName name="db_mth">Calendar!$AK$3:$AL$14</definedName>
    <definedName name="db_wd">Calendar!$AJ$16:$AL$22</definedName>
    <definedName name="mth">Calendar!$AM$4</definedName>
    <definedName name="_xlnm.Print_Area" localSheetId="1">'1'!$B$1:$O$39</definedName>
    <definedName name="_xlnm.Print_Area" localSheetId="10">'10'!$B$1:$O$39</definedName>
    <definedName name="_xlnm.Print_Area" localSheetId="11">'11'!$B$1:$O$39</definedName>
    <definedName name="_xlnm.Print_Area" localSheetId="12">'12'!$B$1:$O$39</definedName>
    <definedName name="_xlnm.Print_Area" localSheetId="2">'2'!$B$1:$O$39</definedName>
    <definedName name="_xlnm.Print_Area" localSheetId="3">'3'!$B$1:$O$39</definedName>
    <definedName name="_xlnm.Print_Area" localSheetId="4">'4'!$B$1:$O$39</definedName>
    <definedName name="_xlnm.Print_Area" localSheetId="5">'5'!$B$1:$O$39</definedName>
    <definedName name="_xlnm.Print_Area" localSheetId="6">'6'!$B$1:$O$39</definedName>
    <definedName name="_xlnm.Print_Area" localSheetId="7">'7'!$B$1:$O$39</definedName>
    <definedName name="_xlnm.Print_Area" localSheetId="8">'8'!$B$1:$O$39</definedName>
    <definedName name="_xlnm.Print_Area" localSheetId="9">'9'!$B$1:$O$39</definedName>
    <definedName name="_xlnm.Print_Area" localSheetId="0">Calendar!$B$5:$AC$41</definedName>
    <definedName name="vd">Calendar!$AM$5</definedName>
    <definedName name="wd">Calendar!$AM$7</definedName>
    <definedName name="year">Calendar!$AM$3</definedName>
  </definedNames>
  <calcPr calcId="145621"/>
</workbook>
</file>

<file path=xl/calcChain.xml><?xml version="1.0" encoding="utf-8"?>
<calcChain xmlns="http://schemas.openxmlformats.org/spreadsheetml/2006/main">
  <c r="AM4" i="1" l="1"/>
  <c r="Q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39" i="13"/>
  <c r="Q38" i="13"/>
  <c r="Q37" i="13"/>
  <c r="Q36" i="13"/>
  <c r="Q35" i="13"/>
  <c r="Q34" i="13"/>
  <c r="Q33" i="13"/>
  <c r="Q32" i="13"/>
  <c r="Q31" i="13"/>
  <c r="Q30" i="13"/>
  <c r="Q29" i="13"/>
  <c r="Q28" i="13"/>
  <c r="Q27" i="13"/>
  <c r="Q26" i="13"/>
  <c r="Q25" i="13"/>
  <c r="Q24" i="13"/>
  <c r="Q23" i="13"/>
  <c r="Q22" i="13"/>
  <c r="Q21" i="13"/>
  <c r="Q20" i="13"/>
  <c r="Q19" i="13"/>
  <c r="Q18" i="13"/>
  <c r="Q17" i="13"/>
  <c r="Q16" i="13"/>
  <c r="Q15" i="13"/>
  <c r="Q14" i="13"/>
  <c r="Q13" i="13"/>
  <c r="Q12" i="13"/>
  <c r="Q11" i="13"/>
  <c r="Q10" i="13"/>
  <c r="Q9" i="13"/>
  <c r="Q8" i="13"/>
  <c r="Q7" i="13"/>
  <c r="Q6" i="13"/>
  <c r="Q5" i="13"/>
  <c r="Q4" i="13"/>
  <c r="Q39" i="12"/>
  <c r="Q38" i="12"/>
  <c r="Q37" i="12"/>
  <c r="Q36" i="12"/>
  <c r="Q35" i="12"/>
  <c r="Q34" i="12"/>
  <c r="Q33" i="12"/>
  <c r="Q32" i="12"/>
  <c r="Q31" i="12"/>
  <c r="Q30" i="12"/>
  <c r="Q29" i="12"/>
  <c r="Q28" i="12"/>
  <c r="Q27" i="12"/>
  <c r="Q26" i="12"/>
  <c r="Q25" i="12"/>
  <c r="Q24" i="12"/>
  <c r="Q23" i="12"/>
  <c r="Q22" i="12"/>
  <c r="Q21" i="12"/>
  <c r="Q20" i="12"/>
  <c r="Q19" i="12"/>
  <c r="Q18" i="12"/>
  <c r="Q17" i="12"/>
  <c r="Q16" i="12"/>
  <c r="Q15" i="12"/>
  <c r="Q14" i="12"/>
  <c r="Q13" i="12"/>
  <c r="Q12" i="12"/>
  <c r="Q11" i="12"/>
  <c r="Q10" i="12"/>
  <c r="Q9" i="12"/>
  <c r="Q8" i="12"/>
  <c r="Q7" i="12"/>
  <c r="Q6" i="12"/>
  <c r="Q5" i="12"/>
  <c r="Q4" i="12"/>
  <c r="Q39" i="11"/>
  <c r="Q38" i="11"/>
  <c r="Q37" i="11"/>
  <c r="Q36" i="11"/>
  <c r="Q35" i="11"/>
  <c r="Q34" i="11"/>
  <c r="Q33" i="11"/>
  <c r="Q32" i="11"/>
  <c r="Q31" i="11"/>
  <c r="Q30" i="11"/>
  <c r="Q29" i="11"/>
  <c r="Q28" i="11"/>
  <c r="Q27" i="11"/>
  <c r="Q26" i="11"/>
  <c r="Q25" i="11"/>
  <c r="Q24" i="11"/>
  <c r="Q23" i="11"/>
  <c r="Q22" i="11"/>
  <c r="Q21" i="11"/>
  <c r="Q20" i="11"/>
  <c r="Q19" i="11"/>
  <c r="Q18" i="11"/>
  <c r="Q17" i="11"/>
  <c r="Q16" i="11"/>
  <c r="Q15" i="11"/>
  <c r="Q14" i="11"/>
  <c r="Q13" i="11"/>
  <c r="Q12" i="11"/>
  <c r="Q11" i="11"/>
  <c r="Q10" i="11"/>
  <c r="Q9" i="11"/>
  <c r="Q8" i="11"/>
  <c r="Q7" i="11"/>
  <c r="Q6" i="11"/>
  <c r="Q5" i="11"/>
  <c r="Q4" i="11"/>
  <c r="Q39" i="10"/>
  <c r="Q38" i="10"/>
  <c r="Q37" i="10"/>
  <c r="Q36" i="10"/>
  <c r="Q35" i="10"/>
  <c r="Q34" i="10"/>
  <c r="Q33" i="10"/>
  <c r="Q32" i="10"/>
  <c r="Q31" i="10"/>
  <c r="Q30" i="10"/>
  <c r="Q29" i="10"/>
  <c r="Q28" i="10"/>
  <c r="Q27" i="10"/>
  <c r="Q26" i="10"/>
  <c r="Q25" i="10"/>
  <c r="Q24" i="10"/>
  <c r="Q23" i="10"/>
  <c r="Q22" i="10"/>
  <c r="Q21" i="10"/>
  <c r="Q20" i="10"/>
  <c r="Q19" i="10"/>
  <c r="Q18" i="10"/>
  <c r="Q17" i="10"/>
  <c r="Q16" i="10"/>
  <c r="Q15" i="10"/>
  <c r="Q14" i="10"/>
  <c r="Q13" i="10"/>
  <c r="Q12" i="10"/>
  <c r="Q11" i="10"/>
  <c r="Q10" i="10"/>
  <c r="Q9" i="10"/>
  <c r="Q8" i="10"/>
  <c r="Q7" i="10"/>
  <c r="Q6" i="10"/>
  <c r="Q5" i="10"/>
  <c r="Q4" i="10"/>
  <c r="Q39" i="9"/>
  <c r="Q38" i="9"/>
  <c r="Q37" i="9"/>
  <c r="Q36" i="9"/>
  <c r="Q35" i="9"/>
  <c r="Q34" i="9"/>
  <c r="Q33" i="9"/>
  <c r="Q32" i="9"/>
  <c r="Q31" i="9"/>
  <c r="Q30" i="9"/>
  <c r="Q29" i="9"/>
  <c r="Q28" i="9"/>
  <c r="Q27" i="9"/>
  <c r="Q26" i="9"/>
  <c r="Q25" i="9"/>
  <c r="Q24" i="9"/>
  <c r="Q23" i="9"/>
  <c r="Q22" i="9"/>
  <c r="Q21" i="9"/>
  <c r="Q20" i="9"/>
  <c r="Q19" i="9"/>
  <c r="Q18" i="9"/>
  <c r="Q17" i="9"/>
  <c r="Q16" i="9"/>
  <c r="Q15" i="9"/>
  <c r="Q14" i="9"/>
  <c r="Q13" i="9"/>
  <c r="Q12" i="9"/>
  <c r="Q11" i="9"/>
  <c r="Q10" i="9"/>
  <c r="Q9" i="9"/>
  <c r="Q8" i="9"/>
  <c r="Q7" i="9"/>
  <c r="Q6" i="9"/>
  <c r="Q5" i="9"/>
  <c r="Q4" i="9"/>
  <c r="Q39" i="8"/>
  <c r="Q38" i="8"/>
  <c r="Q37" i="8"/>
  <c r="Q36" i="8"/>
  <c r="Q35" i="8"/>
  <c r="Q34" i="8"/>
  <c r="Q33" i="8"/>
  <c r="Q32" i="8"/>
  <c r="Q31" i="8"/>
  <c r="Q30" i="8"/>
  <c r="Q29" i="8"/>
  <c r="Q28" i="8"/>
  <c r="Q27" i="8"/>
  <c r="Q26" i="8"/>
  <c r="Q25" i="8"/>
  <c r="Q24" i="8"/>
  <c r="Q23" i="8"/>
  <c r="Q22" i="8"/>
  <c r="Q21" i="8"/>
  <c r="Q20" i="8"/>
  <c r="Q19" i="8"/>
  <c r="Q18" i="8"/>
  <c r="Q17" i="8"/>
  <c r="Q16" i="8"/>
  <c r="Q15" i="8"/>
  <c r="Q14" i="8"/>
  <c r="Q13" i="8"/>
  <c r="Q12" i="8"/>
  <c r="Q11" i="8"/>
  <c r="Q10" i="8"/>
  <c r="Q9" i="8"/>
  <c r="Q8" i="8"/>
  <c r="Q7" i="8"/>
  <c r="Q6" i="8"/>
  <c r="Q5" i="8"/>
  <c r="Q4" i="8"/>
  <c r="Q39" i="7"/>
  <c r="Q38" i="7"/>
  <c r="Q37" i="7"/>
  <c r="Q36" i="7"/>
  <c r="Q35" i="7"/>
  <c r="Q34" i="7"/>
  <c r="Q33" i="7"/>
  <c r="Q32" i="7"/>
  <c r="Q31" i="7"/>
  <c r="Q30" i="7"/>
  <c r="Q29" i="7"/>
  <c r="Q28" i="7"/>
  <c r="Q27" i="7"/>
  <c r="Q26" i="7"/>
  <c r="Q25" i="7"/>
  <c r="Q24" i="7"/>
  <c r="Q23" i="7"/>
  <c r="Q22" i="7"/>
  <c r="Q21" i="7"/>
  <c r="Q20" i="7"/>
  <c r="Q19" i="7"/>
  <c r="Q18" i="7"/>
  <c r="Q17" i="7"/>
  <c r="Q16" i="7"/>
  <c r="Q15" i="7"/>
  <c r="Q14" i="7"/>
  <c r="Q13" i="7"/>
  <c r="Q12" i="7"/>
  <c r="Q11" i="7"/>
  <c r="Q10" i="7"/>
  <c r="Q9" i="7"/>
  <c r="Q8" i="7"/>
  <c r="Q7" i="7"/>
  <c r="Q6" i="7"/>
  <c r="Q5" i="7"/>
  <c r="Q4" i="7"/>
  <c r="Q39" i="6"/>
  <c r="Q38" i="6"/>
  <c r="Q37" i="6"/>
  <c r="Q36" i="6"/>
  <c r="Q35" i="6"/>
  <c r="Q34" i="6"/>
  <c r="Q33" i="6"/>
  <c r="Q32" i="6"/>
  <c r="Q31" i="6"/>
  <c r="Q30" i="6"/>
  <c r="Q29" i="6"/>
  <c r="Q28" i="6"/>
  <c r="Q27" i="6"/>
  <c r="Q26" i="6"/>
  <c r="Q25" i="6"/>
  <c r="Q24" i="6"/>
  <c r="Q23" i="6"/>
  <c r="Q22" i="6"/>
  <c r="Q21" i="6"/>
  <c r="Q20" i="6"/>
  <c r="Q19" i="6"/>
  <c r="Q18" i="6"/>
  <c r="Q17" i="6"/>
  <c r="Q16" i="6"/>
  <c r="Q15" i="6"/>
  <c r="Q14" i="6"/>
  <c r="Q13" i="6"/>
  <c r="Q12" i="6"/>
  <c r="Q11" i="6"/>
  <c r="Q10" i="6"/>
  <c r="Q9" i="6"/>
  <c r="Q8" i="6"/>
  <c r="Q7" i="6"/>
  <c r="Q6" i="6"/>
  <c r="Q5" i="6"/>
  <c r="Q4" i="6"/>
  <c r="Q39" i="5"/>
  <c r="Q38" i="5"/>
  <c r="Q37" i="5"/>
  <c r="Q36" i="5"/>
  <c r="Q35" i="5"/>
  <c r="Q34" i="5"/>
  <c r="Q33" i="5"/>
  <c r="Q32" i="5"/>
  <c r="Q31" i="5"/>
  <c r="Q30" i="5"/>
  <c r="Q29" i="5"/>
  <c r="Q28" i="5"/>
  <c r="Q27" i="5"/>
  <c r="Q26" i="5"/>
  <c r="Q25" i="5"/>
  <c r="Q24" i="5"/>
  <c r="Q23" i="5"/>
  <c r="Q22" i="5"/>
  <c r="Q21" i="5"/>
  <c r="Q20" i="5"/>
  <c r="Q19" i="5"/>
  <c r="Q18" i="5"/>
  <c r="Q17" i="5"/>
  <c r="Q16" i="5"/>
  <c r="Q15" i="5"/>
  <c r="Q14" i="5"/>
  <c r="Q13" i="5"/>
  <c r="Q12" i="5"/>
  <c r="Q11" i="5"/>
  <c r="Q10" i="5"/>
  <c r="Q9" i="5"/>
  <c r="Q8" i="5"/>
  <c r="Q7" i="5"/>
  <c r="Q6" i="5"/>
  <c r="Q5" i="5"/>
  <c r="Q4" i="5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AM7" i="1" l="1"/>
  <c r="AM8" i="1" l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E41" i="1" l="1"/>
  <c r="AH41" i="1"/>
  <c r="AE39" i="1"/>
  <c r="AH39" i="1"/>
  <c r="AE37" i="1"/>
  <c r="AH37" i="1"/>
  <c r="AE35" i="1"/>
  <c r="AH35" i="1"/>
  <c r="AE33" i="1"/>
  <c r="AH33" i="1"/>
  <c r="AE31" i="1"/>
  <c r="AH31" i="1"/>
  <c r="AE29" i="1"/>
  <c r="AH29" i="1"/>
  <c r="AE27" i="1"/>
  <c r="AH27" i="1"/>
  <c r="AE25" i="1"/>
  <c r="AH25" i="1"/>
  <c r="AE23" i="1"/>
  <c r="AH23" i="1"/>
  <c r="AE21" i="1"/>
  <c r="AH21" i="1"/>
  <c r="AE40" i="1"/>
  <c r="AH40" i="1"/>
  <c r="AE38" i="1"/>
  <c r="AH38" i="1"/>
  <c r="AE36" i="1"/>
  <c r="AH36" i="1"/>
  <c r="AE34" i="1"/>
  <c r="AH34" i="1"/>
  <c r="AE32" i="1"/>
  <c r="AH32" i="1"/>
  <c r="AE30" i="1"/>
  <c r="AH30" i="1"/>
  <c r="AE28" i="1"/>
  <c r="AH28" i="1"/>
  <c r="AE26" i="1"/>
  <c r="AH26" i="1"/>
  <c r="AE24" i="1"/>
  <c r="AH24" i="1"/>
  <c r="AE22" i="1"/>
  <c r="AH22" i="1"/>
  <c r="AJ16" i="1"/>
  <c r="AM3" i="1"/>
  <c r="A10" i="1"/>
  <c r="A11" i="1" s="1"/>
  <c r="D3" i="3" l="1"/>
  <c r="AJ17" i="1"/>
  <c r="AJ18" i="1" s="1"/>
  <c r="AJ19" i="1" s="1"/>
  <c r="AG9" i="1"/>
  <c r="AG11" i="1"/>
  <c r="AG13" i="1"/>
  <c r="AG15" i="1"/>
  <c r="AG17" i="1"/>
  <c r="AG19" i="1"/>
  <c r="AG10" i="1"/>
  <c r="AG12" i="1"/>
  <c r="AG14" i="1"/>
  <c r="AG16" i="1"/>
  <c r="AG18" i="1"/>
  <c r="AG20" i="1"/>
  <c r="AG8" i="1"/>
  <c r="A5" i="1"/>
  <c r="AM5" i="1"/>
  <c r="B7" i="1"/>
  <c r="F3" i="3" l="1"/>
  <c r="J3" i="3"/>
  <c r="H3" i="3"/>
  <c r="F3" i="13"/>
  <c r="H3" i="13"/>
  <c r="D3" i="13"/>
  <c r="F3" i="12"/>
  <c r="H3" i="12"/>
  <c r="D3" i="12"/>
  <c r="F3" i="11"/>
  <c r="H3" i="11"/>
  <c r="D3" i="11"/>
  <c r="F3" i="10"/>
  <c r="H3" i="10"/>
  <c r="D3" i="10"/>
  <c r="F3" i="9"/>
  <c r="H3" i="9"/>
  <c r="D3" i="9"/>
  <c r="H3" i="8"/>
  <c r="D3" i="8"/>
  <c r="F3" i="8"/>
  <c r="F3" i="7"/>
  <c r="H3" i="7"/>
  <c r="D3" i="7"/>
  <c r="H3" i="6"/>
  <c r="D3" i="6"/>
  <c r="F3" i="6"/>
  <c r="F3" i="5"/>
  <c r="H3" i="5"/>
  <c r="H3" i="4"/>
  <c r="D3" i="5"/>
  <c r="D3" i="4"/>
  <c r="F3" i="4"/>
  <c r="AE8" i="1"/>
  <c r="AH8" i="1"/>
  <c r="AE18" i="1"/>
  <c r="AH18" i="1"/>
  <c r="AE14" i="1"/>
  <c r="AH14" i="1"/>
  <c r="AE10" i="1"/>
  <c r="AH10" i="1"/>
  <c r="AE17" i="1"/>
  <c r="AH17" i="1"/>
  <c r="AE13" i="1"/>
  <c r="AH13" i="1"/>
  <c r="AE9" i="1"/>
  <c r="AF9" i="1" s="1"/>
  <c r="AH9" i="1"/>
  <c r="B1" i="2"/>
  <c r="AE20" i="1"/>
  <c r="AH20" i="1"/>
  <c r="AE16" i="1"/>
  <c r="AH16" i="1"/>
  <c r="AE12" i="1"/>
  <c r="AH12" i="1"/>
  <c r="AE19" i="1"/>
  <c r="AH19" i="1"/>
  <c r="AE15" i="1"/>
  <c r="AH15" i="1"/>
  <c r="AE11" i="1"/>
  <c r="AF11" i="1" s="1"/>
  <c r="AH11" i="1"/>
  <c r="C8" i="1"/>
  <c r="C17" i="1" s="1"/>
  <c r="C26" i="1" s="1"/>
  <c r="L26" i="1" s="1"/>
  <c r="U26" i="1" s="1"/>
  <c r="D8" i="1"/>
  <c r="D3" i="2"/>
  <c r="AJ20" i="1"/>
  <c r="F3" i="2"/>
  <c r="H3" i="2"/>
  <c r="A7" i="1"/>
  <c r="C35" i="1"/>
  <c r="L35" i="1" s="1"/>
  <c r="U35" i="1" s="1"/>
  <c r="F8" i="1"/>
  <c r="L17" i="1"/>
  <c r="U17" i="1" s="1"/>
  <c r="E8" i="1"/>
  <c r="L8" i="1"/>
  <c r="U8" i="1" s="1"/>
  <c r="D17" i="1"/>
  <c r="M8" i="1"/>
  <c r="V8" i="1" s="1"/>
  <c r="K7" i="1"/>
  <c r="AJ21" i="1" l="1"/>
  <c r="L3" i="3"/>
  <c r="N3" i="3"/>
  <c r="J7" i="1"/>
  <c r="K9" i="1" s="1"/>
  <c r="B4" i="3" s="1"/>
  <c r="B1" i="3"/>
  <c r="L3" i="13"/>
  <c r="J3" i="13"/>
  <c r="N3" i="13"/>
  <c r="L3" i="12"/>
  <c r="J3" i="12"/>
  <c r="N3" i="12"/>
  <c r="L3" i="11"/>
  <c r="J3" i="11"/>
  <c r="N3" i="11"/>
  <c r="L3" i="10"/>
  <c r="J3" i="10"/>
  <c r="N3" i="10"/>
  <c r="L3" i="9"/>
  <c r="J3" i="9"/>
  <c r="N3" i="9"/>
  <c r="N3" i="8"/>
  <c r="L3" i="8"/>
  <c r="J3" i="8"/>
  <c r="L3" i="7"/>
  <c r="J3" i="7"/>
  <c r="N3" i="7"/>
  <c r="N3" i="6"/>
  <c r="L3" i="6"/>
  <c r="J3" i="6"/>
  <c r="N3" i="5"/>
  <c r="L3" i="5"/>
  <c r="J3" i="5"/>
  <c r="N3" i="4"/>
  <c r="L3" i="4"/>
  <c r="J3" i="4"/>
  <c r="AF15" i="1"/>
  <c r="AF19" i="1"/>
  <c r="AF12" i="1"/>
  <c r="AF16" i="1"/>
  <c r="AF20" i="1"/>
  <c r="AF13" i="1"/>
  <c r="AF17" i="1"/>
  <c r="AF10" i="1"/>
  <c r="AF14" i="1"/>
  <c r="AF18" i="1"/>
  <c r="AF8" i="1"/>
  <c r="AF24" i="1"/>
  <c r="AF30" i="1"/>
  <c r="AF38" i="1"/>
  <c r="AF25" i="1"/>
  <c r="AF39" i="1"/>
  <c r="AF22" i="1"/>
  <c r="AF32" i="1"/>
  <c r="AF40" i="1"/>
  <c r="AF27" i="1"/>
  <c r="AF33" i="1"/>
  <c r="AF37" i="1"/>
  <c r="AF26" i="1"/>
  <c r="AF34" i="1"/>
  <c r="AF21" i="1"/>
  <c r="AF31" i="1"/>
  <c r="AF28" i="1"/>
  <c r="AF36" i="1"/>
  <c r="AF23" i="1"/>
  <c r="AF29" i="1"/>
  <c r="AF35" i="1"/>
  <c r="AF41" i="1"/>
  <c r="H8" i="1"/>
  <c r="Q8" i="1" s="1"/>
  <c r="Z8" i="1" s="1"/>
  <c r="J3" i="2"/>
  <c r="G8" i="1"/>
  <c r="G17" i="1" s="1"/>
  <c r="P17" i="1" s="1"/>
  <c r="Y17" i="1" s="1"/>
  <c r="L3" i="2"/>
  <c r="F17" i="1"/>
  <c r="O8" i="1"/>
  <c r="X8" i="1" s="1"/>
  <c r="E17" i="1"/>
  <c r="N8" i="1"/>
  <c r="W8" i="1" s="1"/>
  <c r="D26" i="1"/>
  <c r="M17" i="1"/>
  <c r="V17" i="1" s="1"/>
  <c r="T7" i="1"/>
  <c r="B9" i="1"/>
  <c r="U11" i="2" l="1"/>
  <c r="S7" i="1"/>
  <c r="B1" i="4"/>
  <c r="U4" i="3"/>
  <c r="U5" i="3"/>
  <c r="U6" i="3"/>
  <c r="U7" i="3"/>
  <c r="U8" i="3"/>
  <c r="U9" i="3"/>
  <c r="R16" i="3"/>
  <c r="S16" i="3" s="1"/>
  <c r="U23" i="3"/>
  <c r="U24" i="3"/>
  <c r="U25" i="3"/>
  <c r="U26" i="3"/>
  <c r="U27" i="3"/>
  <c r="U28" i="3"/>
  <c r="R29" i="3"/>
  <c r="S29" i="3" s="1"/>
  <c r="U30" i="3"/>
  <c r="R31" i="3"/>
  <c r="S31" i="3" s="1"/>
  <c r="U33" i="3"/>
  <c r="R4" i="3"/>
  <c r="S4" i="3" s="1"/>
  <c r="T4" i="3" s="1"/>
  <c r="R5" i="3"/>
  <c r="S5" i="3" s="1"/>
  <c r="R6" i="3"/>
  <c r="S6" i="3" s="1"/>
  <c r="T6" i="3" s="1"/>
  <c r="R7" i="3"/>
  <c r="S7" i="3" s="1"/>
  <c r="R8" i="3"/>
  <c r="S8" i="3" s="1"/>
  <c r="T8" i="3" s="1"/>
  <c r="R9" i="3"/>
  <c r="S9" i="3" s="1"/>
  <c r="U10" i="3"/>
  <c r="U11" i="3"/>
  <c r="U12" i="3"/>
  <c r="U13" i="3"/>
  <c r="U14" i="3"/>
  <c r="U15" i="3"/>
  <c r="U16" i="3"/>
  <c r="R17" i="3"/>
  <c r="S17" i="3" s="1"/>
  <c r="U17" i="3"/>
  <c r="R18" i="3"/>
  <c r="S18" i="3" s="1"/>
  <c r="U18" i="3"/>
  <c r="R19" i="3"/>
  <c r="S19" i="3" s="1"/>
  <c r="U19" i="3"/>
  <c r="R20" i="3"/>
  <c r="S20" i="3" s="1"/>
  <c r="U20" i="3"/>
  <c r="R21" i="3"/>
  <c r="S21" i="3" s="1"/>
  <c r="U21" i="3"/>
  <c r="U22" i="3"/>
  <c r="R28" i="3"/>
  <c r="S28" i="3" s="1"/>
  <c r="U29" i="3"/>
  <c r="R30" i="3"/>
  <c r="S30" i="3" s="1"/>
  <c r="U31" i="3"/>
  <c r="R32" i="3"/>
  <c r="S32" i="3" s="1"/>
  <c r="U32" i="3"/>
  <c r="R33" i="3"/>
  <c r="S33" i="3" s="1"/>
  <c r="U34" i="3"/>
  <c r="U35" i="3"/>
  <c r="U37" i="3"/>
  <c r="U38" i="3"/>
  <c r="R39" i="3"/>
  <c r="S39" i="3" s="1"/>
  <c r="U36" i="3"/>
  <c r="R38" i="3"/>
  <c r="S38" i="3" s="1"/>
  <c r="U39" i="3"/>
  <c r="R37" i="3"/>
  <c r="S37" i="3" s="1"/>
  <c r="R36" i="3"/>
  <c r="S36" i="3" s="1"/>
  <c r="R26" i="3"/>
  <c r="S26" i="3" s="1"/>
  <c r="R24" i="3"/>
  <c r="S24" i="3" s="1"/>
  <c r="R34" i="3"/>
  <c r="S34" i="3" s="1"/>
  <c r="R15" i="3"/>
  <c r="S15" i="3" s="1"/>
  <c r="R13" i="3"/>
  <c r="S13" i="3" s="1"/>
  <c r="R11" i="3"/>
  <c r="S11" i="3" s="1"/>
  <c r="R35" i="3"/>
  <c r="S35" i="3" s="1"/>
  <c r="R27" i="3"/>
  <c r="S27" i="3" s="1"/>
  <c r="R25" i="3"/>
  <c r="S25" i="3" s="1"/>
  <c r="R22" i="3"/>
  <c r="S22" i="3" s="1"/>
  <c r="R23" i="3"/>
  <c r="S23" i="3" s="1"/>
  <c r="R14" i="3"/>
  <c r="S14" i="3" s="1"/>
  <c r="R12" i="3"/>
  <c r="S12" i="3" s="1"/>
  <c r="R10" i="3"/>
  <c r="S10" i="3" s="1"/>
  <c r="T10" i="3" s="1"/>
  <c r="AJ22" i="1"/>
  <c r="N3" i="2"/>
  <c r="B3" i="2"/>
  <c r="R33" i="13"/>
  <c r="S33" i="13" s="1"/>
  <c r="R32" i="13"/>
  <c r="S32" i="13" s="1"/>
  <c r="R30" i="13"/>
  <c r="S30" i="13" s="1"/>
  <c r="R28" i="13"/>
  <c r="S28" i="13" s="1"/>
  <c r="R31" i="13"/>
  <c r="S31" i="13" s="1"/>
  <c r="R29" i="13"/>
  <c r="S29" i="13" s="1"/>
  <c r="R21" i="13"/>
  <c r="S21" i="13" s="1"/>
  <c r="R20" i="13"/>
  <c r="S20" i="13" s="1"/>
  <c r="R18" i="13"/>
  <c r="S18" i="13" s="1"/>
  <c r="R16" i="13"/>
  <c r="S16" i="13" s="1"/>
  <c r="R15" i="13"/>
  <c r="S15" i="13" s="1"/>
  <c r="R14" i="13"/>
  <c r="S14" i="13" s="1"/>
  <c r="R13" i="13"/>
  <c r="S13" i="13" s="1"/>
  <c r="R12" i="13"/>
  <c r="S12" i="13" s="1"/>
  <c r="R11" i="13"/>
  <c r="S11" i="13" s="1"/>
  <c r="R10" i="13"/>
  <c r="S10" i="13" s="1"/>
  <c r="R19" i="13"/>
  <c r="S19" i="13" s="1"/>
  <c r="R17" i="13"/>
  <c r="S17" i="13" s="1"/>
  <c r="U4" i="13"/>
  <c r="U8" i="13"/>
  <c r="U12" i="13"/>
  <c r="U5" i="13"/>
  <c r="U9" i="13"/>
  <c r="U13" i="13"/>
  <c r="R4" i="13"/>
  <c r="S4" i="13" s="1"/>
  <c r="T4" i="13" s="1"/>
  <c r="R6" i="13"/>
  <c r="S6" i="13" s="1"/>
  <c r="R8" i="13"/>
  <c r="S8" i="13" s="1"/>
  <c r="U16" i="13"/>
  <c r="U20" i="13"/>
  <c r="R24" i="13"/>
  <c r="S24" i="13" s="1"/>
  <c r="U19" i="13"/>
  <c r="R23" i="13"/>
  <c r="S23" i="13" s="1"/>
  <c r="U22" i="13"/>
  <c r="U24" i="13"/>
  <c r="R26" i="13"/>
  <c r="S26" i="13" s="1"/>
  <c r="R27" i="13"/>
  <c r="S27" i="13" s="1"/>
  <c r="U28" i="13"/>
  <c r="U32" i="13"/>
  <c r="U36" i="13"/>
  <c r="U29" i="13"/>
  <c r="U33" i="13"/>
  <c r="U37" i="13"/>
  <c r="R34" i="13"/>
  <c r="S34" i="13" s="1"/>
  <c r="R36" i="13"/>
  <c r="S36" i="13" s="1"/>
  <c r="U6" i="13"/>
  <c r="U10" i="13"/>
  <c r="U14" i="13"/>
  <c r="U7" i="13"/>
  <c r="U11" i="13"/>
  <c r="U15" i="13"/>
  <c r="R5" i="13"/>
  <c r="S5" i="13" s="1"/>
  <c r="T5" i="13" s="1"/>
  <c r="R7" i="13"/>
  <c r="S7" i="13" s="1"/>
  <c r="R9" i="13"/>
  <c r="S9" i="13" s="1"/>
  <c r="U18" i="13"/>
  <c r="R22" i="13"/>
  <c r="S22" i="13" s="1"/>
  <c r="U17" i="13"/>
  <c r="U21" i="13"/>
  <c r="R25" i="13"/>
  <c r="S25" i="13" s="1"/>
  <c r="U23" i="13"/>
  <c r="U25" i="13"/>
  <c r="U26" i="13"/>
  <c r="U27" i="13"/>
  <c r="U30" i="13"/>
  <c r="U34" i="13"/>
  <c r="U38" i="13"/>
  <c r="U31" i="13"/>
  <c r="U35" i="13"/>
  <c r="U39" i="13"/>
  <c r="R35" i="13"/>
  <c r="S35" i="13" s="1"/>
  <c r="R37" i="13"/>
  <c r="S37" i="13" s="1"/>
  <c r="R39" i="13"/>
  <c r="S39" i="13" s="1"/>
  <c r="R38" i="13"/>
  <c r="S38" i="13" s="1"/>
  <c r="R33" i="12"/>
  <c r="S33" i="12" s="1"/>
  <c r="R32" i="12"/>
  <c r="S32" i="12" s="1"/>
  <c r="R31" i="12"/>
  <c r="S31" i="12" s="1"/>
  <c r="R30" i="12"/>
  <c r="S30" i="12" s="1"/>
  <c r="R28" i="12"/>
  <c r="S28" i="12" s="1"/>
  <c r="R29" i="12"/>
  <c r="S29" i="12" s="1"/>
  <c r="R21" i="12"/>
  <c r="S21" i="12" s="1"/>
  <c r="R20" i="12"/>
  <c r="S20" i="12" s="1"/>
  <c r="R19" i="12"/>
  <c r="S19" i="12" s="1"/>
  <c r="R17" i="12"/>
  <c r="S17" i="12" s="1"/>
  <c r="R15" i="12"/>
  <c r="S15" i="12" s="1"/>
  <c r="R14" i="12"/>
  <c r="S14" i="12" s="1"/>
  <c r="R13" i="12"/>
  <c r="S13" i="12" s="1"/>
  <c r="R12" i="12"/>
  <c r="S12" i="12" s="1"/>
  <c r="R11" i="12"/>
  <c r="S11" i="12" s="1"/>
  <c r="R18" i="12"/>
  <c r="S18" i="12" s="1"/>
  <c r="R16" i="12"/>
  <c r="S16" i="12" s="1"/>
  <c r="R9" i="12"/>
  <c r="S9" i="12" s="1"/>
  <c r="R8" i="12"/>
  <c r="S8" i="12" s="1"/>
  <c r="U4" i="12"/>
  <c r="U8" i="12"/>
  <c r="U12" i="12"/>
  <c r="U5" i="12"/>
  <c r="U9" i="12"/>
  <c r="U13" i="12"/>
  <c r="R4" i="12"/>
  <c r="S4" i="12" s="1"/>
  <c r="T4" i="12" s="1"/>
  <c r="R6" i="12"/>
  <c r="S6" i="12" s="1"/>
  <c r="U10" i="12"/>
  <c r="U20" i="12"/>
  <c r="R24" i="12"/>
  <c r="S24" i="12" s="1"/>
  <c r="U18" i="12"/>
  <c r="U21" i="12"/>
  <c r="R25" i="12"/>
  <c r="S25" i="12" s="1"/>
  <c r="U23" i="12"/>
  <c r="U25" i="12"/>
  <c r="U26" i="12"/>
  <c r="U27" i="12"/>
  <c r="U30" i="12"/>
  <c r="U34" i="12"/>
  <c r="U38" i="12"/>
  <c r="U31" i="12"/>
  <c r="U35" i="12"/>
  <c r="U39" i="12"/>
  <c r="R35" i="12"/>
  <c r="S35" i="12" s="1"/>
  <c r="R37" i="12"/>
  <c r="S37" i="12" s="1"/>
  <c r="R39" i="12"/>
  <c r="S39" i="12" s="1"/>
  <c r="U6" i="12"/>
  <c r="R10" i="12"/>
  <c r="S10" i="12" s="1"/>
  <c r="U14" i="12"/>
  <c r="U7" i="12"/>
  <c r="U11" i="12"/>
  <c r="U15" i="12"/>
  <c r="R5" i="12"/>
  <c r="S5" i="12" s="1"/>
  <c r="R7" i="12"/>
  <c r="S7" i="12" s="1"/>
  <c r="U17" i="12"/>
  <c r="R22" i="12"/>
  <c r="S22" i="12" s="1"/>
  <c r="U16" i="12"/>
  <c r="U19" i="12"/>
  <c r="R23" i="12"/>
  <c r="S23" i="12" s="1"/>
  <c r="U22" i="12"/>
  <c r="U24" i="12"/>
  <c r="R26" i="12"/>
  <c r="S26" i="12" s="1"/>
  <c r="R27" i="12"/>
  <c r="S27" i="12" s="1"/>
  <c r="U28" i="12"/>
  <c r="U32" i="12"/>
  <c r="U36" i="12"/>
  <c r="U29" i="12"/>
  <c r="U33" i="12"/>
  <c r="U37" i="12"/>
  <c r="R34" i="12"/>
  <c r="S34" i="12" s="1"/>
  <c r="R36" i="12"/>
  <c r="S36" i="12" s="1"/>
  <c r="R38" i="12"/>
  <c r="S38" i="12" s="1"/>
  <c r="R33" i="11"/>
  <c r="S33" i="11" s="1"/>
  <c r="R32" i="11"/>
  <c r="S32" i="11" s="1"/>
  <c r="R31" i="11"/>
  <c r="S31" i="11" s="1"/>
  <c r="R29" i="11"/>
  <c r="S29" i="11" s="1"/>
  <c r="R21" i="11"/>
  <c r="S21" i="11" s="1"/>
  <c r="R20" i="11"/>
  <c r="S20" i="11" s="1"/>
  <c r="R19" i="11"/>
  <c r="S19" i="11" s="1"/>
  <c r="R18" i="11"/>
  <c r="S18" i="11" s="1"/>
  <c r="R17" i="11"/>
  <c r="S17" i="11" s="1"/>
  <c r="R16" i="11"/>
  <c r="S16" i="11" s="1"/>
  <c r="R30" i="11"/>
  <c r="S30" i="11" s="1"/>
  <c r="R28" i="11"/>
  <c r="S28" i="11" s="1"/>
  <c r="R14" i="11"/>
  <c r="S14" i="11" s="1"/>
  <c r="R13" i="11"/>
  <c r="S13" i="11" s="1"/>
  <c r="R12" i="11"/>
  <c r="S12" i="11" s="1"/>
  <c r="R11" i="11"/>
  <c r="S11" i="11" s="1"/>
  <c r="R10" i="11"/>
  <c r="S10" i="11" s="1"/>
  <c r="U4" i="11"/>
  <c r="U8" i="11"/>
  <c r="U12" i="11"/>
  <c r="U5" i="11"/>
  <c r="U9" i="11"/>
  <c r="U13" i="11"/>
  <c r="R5" i="11"/>
  <c r="S5" i="11" s="1"/>
  <c r="R7" i="11"/>
  <c r="S7" i="11" s="1"/>
  <c r="R9" i="11"/>
  <c r="S9" i="11" s="1"/>
  <c r="U18" i="11"/>
  <c r="U22" i="11"/>
  <c r="R15" i="11"/>
  <c r="S15" i="11" s="1"/>
  <c r="U17" i="11"/>
  <c r="U21" i="11"/>
  <c r="U25" i="11"/>
  <c r="R23" i="11"/>
  <c r="S23" i="11" s="1"/>
  <c r="R25" i="11"/>
  <c r="S25" i="11" s="1"/>
  <c r="U32" i="11"/>
  <c r="U36" i="11"/>
  <c r="R26" i="11"/>
  <c r="S26" i="11" s="1"/>
  <c r="R27" i="11"/>
  <c r="S27" i="11" s="1"/>
  <c r="U28" i="11"/>
  <c r="U31" i="11"/>
  <c r="U35" i="11"/>
  <c r="U39" i="11"/>
  <c r="R35" i="11"/>
  <c r="S35" i="11" s="1"/>
  <c r="R37" i="11"/>
  <c r="S37" i="11" s="1"/>
  <c r="U6" i="11"/>
  <c r="U10" i="11"/>
  <c r="U14" i="11"/>
  <c r="U7" i="11"/>
  <c r="U11" i="11"/>
  <c r="R4" i="11"/>
  <c r="S4" i="11" s="1"/>
  <c r="T4" i="11" s="1"/>
  <c r="R6" i="11"/>
  <c r="S6" i="11" s="1"/>
  <c r="R8" i="11"/>
  <c r="S8" i="11" s="1"/>
  <c r="U16" i="11"/>
  <c r="U20" i="11"/>
  <c r="U24" i="11"/>
  <c r="U15" i="11"/>
  <c r="U19" i="11"/>
  <c r="U23" i="11"/>
  <c r="R22" i="11"/>
  <c r="S22" i="11" s="1"/>
  <c r="R24" i="11"/>
  <c r="S24" i="11" s="1"/>
  <c r="U29" i="11"/>
  <c r="U34" i="11"/>
  <c r="U38" i="11"/>
  <c r="U26" i="11"/>
  <c r="U27" i="11"/>
  <c r="U30" i="11"/>
  <c r="U33" i="11"/>
  <c r="U37" i="11"/>
  <c r="R34" i="11"/>
  <c r="S34" i="11" s="1"/>
  <c r="R36" i="11"/>
  <c r="S36" i="11" s="1"/>
  <c r="R38" i="11"/>
  <c r="S38" i="11" s="1"/>
  <c r="R39" i="11"/>
  <c r="S39" i="11" s="1"/>
  <c r="R33" i="10"/>
  <c r="S33" i="10" s="1"/>
  <c r="R32" i="10"/>
  <c r="S32" i="10" s="1"/>
  <c r="R31" i="10"/>
  <c r="S31" i="10" s="1"/>
  <c r="R29" i="10"/>
  <c r="S29" i="10" s="1"/>
  <c r="R21" i="10"/>
  <c r="S21" i="10" s="1"/>
  <c r="R20" i="10"/>
  <c r="S20" i="10" s="1"/>
  <c r="R19" i="10"/>
  <c r="S19" i="10" s="1"/>
  <c r="R18" i="10"/>
  <c r="S18" i="10" s="1"/>
  <c r="R17" i="10"/>
  <c r="S17" i="10" s="1"/>
  <c r="R30" i="10"/>
  <c r="S30" i="10" s="1"/>
  <c r="R28" i="10"/>
  <c r="S28" i="10" s="1"/>
  <c r="R25" i="10"/>
  <c r="S25" i="10" s="1"/>
  <c r="R15" i="10"/>
  <c r="S15" i="10" s="1"/>
  <c r="R9" i="10"/>
  <c r="S9" i="10" s="1"/>
  <c r="R8" i="10"/>
  <c r="S8" i="10" s="1"/>
  <c r="R7" i="10"/>
  <c r="S7" i="10" s="1"/>
  <c r="R6" i="10"/>
  <c r="S6" i="10" s="1"/>
  <c r="R5" i="10"/>
  <c r="S5" i="10" s="1"/>
  <c r="U4" i="10"/>
  <c r="U8" i="10"/>
  <c r="R12" i="10"/>
  <c r="S12" i="10" s="1"/>
  <c r="U5" i="10"/>
  <c r="U9" i="10"/>
  <c r="R13" i="10"/>
  <c r="S13" i="10" s="1"/>
  <c r="R4" i="10"/>
  <c r="S4" i="10" s="1"/>
  <c r="T4" i="10" s="1"/>
  <c r="U11" i="10"/>
  <c r="U13" i="10"/>
  <c r="R16" i="10"/>
  <c r="S16" i="10" s="1"/>
  <c r="U20" i="10"/>
  <c r="U24" i="10"/>
  <c r="U19" i="10"/>
  <c r="U23" i="10"/>
  <c r="U16" i="10"/>
  <c r="R23" i="10"/>
  <c r="S23" i="10" s="1"/>
  <c r="U29" i="10"/>
  <c r="U34" i="10"/>
  <c r="U38" i="10"/>
  <c r="U26" i="10"/>
  <c r="U27" i="10"/>
  <c r="U30" i="10"/>
  <c r="U33" i="10"/>
  <c r="U37" i="10"/>
  <c r="R34" i="10"/>
  <c r="S34" i="10" s="1"/>
  <c r="R38" i="10"/>
  <c r="S38" i="10" s="1"/>
  <c r="U6" i="10"/>
  <c r="R10" i="10"/>
  <c r="S10" i="10" s="1"/>
  <c r="R14" i="10"/>
  <c r="S14" i="10" s="1"/>
  <c r="U7" i="10"/>
  <c r="R11" i="10"/>
  <c r="S11" i="10" s="1"/>
  <c r="U15" i="10"/>
  <c r="U10" i="10"/>
  <c r="U12" i="10"/>
  <c r="U14" i="10"/>
  <c r="U18" i="10"/>
  <c r="U22" i="10"/>
  <c r="U17" i="10"/>
  <c r="U21" i="10"/>
  <c r="U25" i="10"/>
  <c r="R22" i="10"/>
  <c r="S22" i="10" s="1"/>
  <c r="R24" i="10"/>
  <c r="S24" i="10" s="1"/>
  <c r="U32" i="10"/>
  <c r="U36" i="10"/>
  <c r="R26" i="10"/>
  <c r="S26" i="10" s="1"/>
  <c r="R27" i="10"/>
  <c r="S27" i="10" s="1"/>
  <c r="U28" i="10"/>
  <c r="U31" i="10"/>
  <c r="U35" i="10"/>
  <c r="U39" i="10"/>
  <c r="R35" i="10"/>
  <c r="S35" i="10" s="1"/>
  <c r="R37" i="10"/>
  <c r="S37" i="10" s="1"/>
  <c r="R39" i="10"/>
  <c r="S39" i="10" s="1"/>
  <c r="R36" i="10"/>
  <c r="S36" i="10" s="1"/>
  <c r="R33" i="9"/>
  <c r="S33" i="9" s="1"/>
  <c r="R32" i="9"/>
  <c r="S32" i="9" s="1"/>
  <c r="R31" i="9"/>
  <c r="S31" i="9" s="1"/>
  <c r="R30" i="9"/>
  <c r="S30" i="9" s="1"/>
  <c r="R28" i="9"/>
  <c r="S28" i="9" s="1"/>
  <c r="R29" i="9"/>
  <c r="S29" i="9" s="1"/>
  <c r="R21" i="9"/>
  <c r="S21" i="9" s="1"/>
  <c r="R20" i="9"/>
  <c r="S20" i="9" s="1"/>
  <c r="R19" i="9"/>
  <c r="S19" i="9" s="1"/>
  <c r="R17" i="9"/>
  <c r="S17" i="9" s="1"/>
  <c r="R15" i="9"/>
  <c r="S15" i="9" s="1"/>
  <c r="R14" i="9"/>
  <c r="S14" i="9" s="1"/>
  <c r="R13" i="9"/>
  <c r="S13" i="9" s="1"/>
  <c r="R12" i="9"/>
  <c r="S12" i="9" s="1"/>
  <c r="R11" i="9"/>
  <c r="S11" i="9" s="1"/>
  <c r="R18" i="9"/>
  <c r="S18" i="9" s="1"/>
  <c r="R16" i="9"/>
  <c r="S16" i="9" s="1"/>
  <c r="R9" i="9"/>
  <c r="S9" i="9" s="1"/>
  <c r="U4" i="9"/>
  <c r="U8" i="9"/>
  <c r="U12" i="9"/>
  <c r="U5" i="9"/>
  <c r="U9" i="9"/>
  <c r="U13" i="9"/>
  <c r="R4" i="9"/>
  <c r="S4" i="9" s="1"/>
  <c r="T4" i="9" s="1"/>
  <c r="R6" i="9"/>
  <c r="S6" i="9" s="1"/>
  <c r="R8" i="9"/>
  <c r="S8" i="9" s="1"/>
  <c r="U17" i="9"/>
  <c r="R22" i="9"/>
  <c r="S22" i="9" s="1"/>
  <c r="U16" i="9"/>
  <c r="U19" i="9"/>
  <c r="R23" i="9"/>
  <c r="S23" i="9" s="1"/>
  <c r="U22" i="9"/>
  <c r="U24" i="9"/>
  <c r="R26" i="9"/>
  <c r="S26" i="9" s="1"/>
  <c r="R27" i="9"/>
  <c r="S27" i="9" s="1"/>
  <c r="U28" i="9"/>
  <c r="U32" i="9"/>
  <c r="U36" i="9"/>
  <c r="U29" i="9"/>
  <c r="U33" i="9"/>
  <c r="U37" i="9"/>
  <c r="R34" i="9"/>
  <c r="S34" i="9" s="1"/>
  <c r="R36" i="9"/>
  <c r="S36" i="9" s="1"/>
  <c r="R38" i="9"/>
  <c r="S38" i="9" s="1"/>
  <c r="R39" i="9"/>
  <c r="S39" i="9" s="1"/>
  <c r="U6" i="9"/>
  <c r="R10" i="9"/>
  <c r="S10" i="9" s="1"/>
  <c r="U14" i="9"/>
  <c r="U7" i="9"/>
  <c r="U11" i="9"/>
  <c r="U15" i="9"/>
  <c r="R5" i="9"/>
  <c r="S5" i="9" s="1"/>
  <c r="T5" i="9" s="1"/>
  <c r="R7" i="9"/>
  <c r="S7" i="9" s="1"/>
  <c r="U10" i="9"/>
  <c r="U20" i="9"/>
  <c r="R24" i="9"/>
  <c r="S24" i="9" s="1"/>
  <c r="U18" i="9"/>
  <c r="U21" i="9"/>
  <c r="R25" i="9"/>
  <c r="S25" i="9" s="1"/>
  <c r="U23" i="9"/>
  <c r="U25" i="9"/>
  <c r="U26" i="9"/>
  <c r="U27" i="9"/>
  <c r="U30" i="9"/>
  <c r="U34" i="9"/>
  <c r="U38" i="9"/>
  <c r="U31" i="9"/>
  <c r="U35" i="9"/>
  <c r="U39" i="9"/>
  <c r="R35" i="9"/>
  <c r="S35" i="9" s="1"/>
  <c r="R37" i="9"/>
  <c r="S37" i="9" s="1"/>
  <c r="R33" i="8"/>
  <c r="S33" i="8" s="1"/>
  <c r="R32" i="8"/>
  <c r="S32" i="8" s="1"/>
  <c r="R31" i="8"/>
  <c r="S31" i="8" s="1"/>
  <c r="R30" i="8"/>
  <c r="S30" i="8" s="1"/>
  <c r="R28" i="8"/>
  <c r="S28" i="8" s="1"/>
  <c r="R29" i="8"/>
  <c r="S29" i="8" s="1"/>
  <c r="R21" i="8"/>
  <c r="S21" i="8" s="1"/>
  <c r="R20" i="8"/>
  <c r="S20" i="8" s="1"/>
  <c r="R19" i="8"/>
  <c r="S19" i="8" s="1"/>
  <c r="R18" i="8"/>
  <c r="S18" i="8" s="1"/>
  <c r="R16" i="8"/>
  <c r="S16" i="8" s="1"/>
  <c r="R9" i="8"/>
  <c r="S9" i="8" s="1"/>
  <c r="R8" i="8"/>
  <c r="S8" i="8" s="1"/>
  <c r="R7" i="8"/>
  <c r="S7" i="8" s="1"/>
  <c r="R6" i="8"/>
  <c r="S6" i="8" s="1"/>
  <c r="R5" i="8"/>
  <c r="S5" i="8" s="1"/>
  <c r="R4" i="8"/>
  <c r="S4" i="8" s="1"/>
  <c r="T4" i="8" s="1"/>
  <c r="R17" i="8"/>
  <c r="S17" i="8" s="1"/>
  <c r="U4" i="8"/>
  <c r="U8" i="8"/>
  <c r="U12" i="8"/>
  <c r="U5" i="8"/>
  <c r="U9" i="8"/>
  <c r="U13" i="8"/>
  <c r="R10" i="8"/>
  <c r="S10" i="8" s="1"/>
  <c r="R12" i="8"/>
  <c r="S12" i="8" s="1"/>
  <c r="R14" i="8"/>
  <c r="S14" i="8" s="1"/>
  <c r="U16" i="8"/>
  <c r="U20" i="8"/>
  <c r="R24" i="8"/>
  <c r="S24" i="8" s="1"/>
  <c r="U19" i="8"/>
  <c r="R23" i="8"/>
  <c r="S23" i="8" s="1"/>
  <c r="U22" i="8"/>
  <c r="U24" i="8"/>
  <c r="R26" i="8"/>
  <c r="S26" i="8" s="1"/>
  <c r="R27" i="8"/>
  <c r="S27" i="8" s="1"/>
  <c r="U28" i="8"/>
  <c r="U32" i="8"/>
  <c r="U36" i="8"/>
  <c r="U29" i="8"/>
  <c r="U33" i="8"/>
  <c r="U37" i="8"/>
  <c r="R34" i="8"/>
  <c r="S34" i="8" s="1"/>
  <c r="R36" i="8"/>
  <c r="S36" i="8" s="1"/>
  <c r="U6" i="8"/>
  <c r="U10" i="8"/>
  <c r="U14" i="8"/>
  <c r="U7" i="8"/>
  <c r="U11" i="8"/>
  <c r="U15" i="8"/>
  <c r="R11" i="8"/>
  <c r="S11" i="8" s="1"/>
  <c r="R13" i="8"/>
  <c r="S13" i="8" s="1"/>
  <c r="R15" i="8"/>
  <c r="S15" i="8" s="1"/>
  <c r="U18" i="8"/>
  <c r="R22" i="8"/>
  <c r="S22" i="8" s="1"/>
  <c r="U17" i="8"/>
  <c r="U21" i="8"/>
  <c r="R25" i="8"/>
  <c r="S25" i="8" s="1"/>
  <c r="U23" i="8"/>
  <c r="U25" i="8"/>
  <c r="U26" i="8"/>
  <c r="U27" i="8"/>
  <c r="U30" i="8"/>
  <c r="U34" i="8"/>
  <c r="U38" i="8"/>
  <c r="U31" i="8"/>
  <c r="U35" i="8"/>
  <c r="U39" i="8"/>
  <c r="R35" i="8"/>
  <c r="S35" i="8" s="1"/>
  <c r="R37" i="8"/>
  <c r="S37" i="8" s="1"/>
  <c r="R39" i="8"/>
  <c r="S39" i="8" s="1"/>
  <c r="R38" i="8"/>
  <c r="S38" i="8" s="1"/>
  <c r="G26" i="1"/>
  <c r="R33" i="7"/>
  <c r="S33" i="7" s="1"/>
  <c r="R32" i="7"/>
  <c r="S32" i="7" s="1"/>
  <c r="R31" i="7"/>
  <c r="S31" i="7" s="1"/>
  <c r="R29" i="7"/>
  <c r="S29" i="7" s="1"/>
  <c r="R21" i="7"/>
  <c r="S21" i="7" s="1"/>
  <c r="R20" i="7"/>
  <c r="S20" i="7" s="1"/>
  <c r="R19" i="7"/>
  <c r="S19" i="7" s="1"/>
  <c r="R18" i="7"/>
  <c r="S18" i="7" s="1"/>
  <c r="R17" i="7"/>
  <c r="S17" i="7" s="1"/>
  <c r="R16" i="7"/>
  <c r="S16" i="7" s="1"/>
  <c r="R30" i="7"/>
  <c r="S30" i="7" s="1"/>
  <c r="R28" i="7"/>
  <c r="S28" i="7" s="1"/>
  <c r="R9" i="7"/>
  <c r="S9" i="7" s="1"/>
  <c r="R8" i="7"/>
  <c r="S8" i="7" s="1"/>
  <c r="R7" i="7"/>
  <c r="S7" i="7" s="1"/>
  <c r="R6" i="7"/>
  <c r="S6" i="7" s="1"/>
  <c r="R5" i="7"/>
  <c r="S5" i="7" s="1"/>
  <c r="R4" i="7"/>
  <c r="S4" i="7" s="1"/>
  <c r="T4" i="7" s="1"/>
  <c r="U4" i="7"/>
  <c r="U8" i="7"/>
  <c r="R12" i="7"/>
  <c r="S12" i="7" s="1"/>
  <c r="U5" i="7"/>
  <c r="U9" i="7"/>
  <c r="R13" i="7"/>
  <c r="S13" i="7" s="1"/>
  <c r="U10" i="7"/>
  <c r="U12" i="7"/>
  <c r="U14" i="7"/>
  <c r="U16" i="7"/>
  <c r="U20" i="7"/>
  <c r="U24" i="7"/>
  <c r="U19" i="7"/>
  <c r="U23" i="7"/>
  <c r="R22" i="7"/>
  <c r="S22" i="7" s="1"/>
  <c r="R24" i="7"/>
  <c r="S24" i="7" s="1"/>
  <c r="U29" i="7"/>
  <c r="U34" i="7"/>
  <c r="U38" i="7"/>
  <c r="U26" i="7"/>
  <c r="U27" i="7"/>
  <c r="U30" i="7"/>
  <c r="U33" i="7"/>
  <c r="U37" i="7"/>
  <c r="R36" i="7"/>
  <c r="S36" i="7" s="1"/>
  <c r="U6" i="7"/>
  <c r="R10" i="7"/>
  <c r="S10" i="7" s="1"/>
  <c r="R14" i="7"/>
  <c r="S14" i="7" s="1"/>
  <c r="U7" i="7"/>
  <c r="R11" i="7"/>
  <c r="S11" i="7" s="1"/>
  <c r="R15" i="7"/>
  <c r="S15" i="7" s="1"/>
  <c r="U11" i="7"/>
  <c r="U13" i="7"/>
  <c r="U15" i="7"/>
  <c r="U18" i="7"/>
  <c r="U22" i="7"/>
  <c r="U17" i="7"/>
  <c r="U21" i="7"/>
  <c r="U25" i="7"/>
  <c r="R23" i="7"/>
  <c r="S23" i="7" s="1"/>
  <c r="R25" i="7"/>
  <c r="S25" i="7" s="1"/>
  <c r="U32" i="7"/>
  <c r="U36" i="7"/>
  <c r="R26" i="7"/>
  <c r="S26" i="7" s="1"/>
  <c r="R27" i="7"/>
  <c r="S27" i="7" s="1"/>
  <c r="U28" i="7"/>
  <c r="U31" i="7"/>
  <c r="U35" i="7"/>
  <c r="U39" i="7"/>
  <c r="R35" i="7"/>
  <c r="S35" i="7" s="1"/>
  <c r="R37" i="7"/>
  <c r="S37" i="7" s="1"/>
  <c r="R39" i="7"/>
  <c r="S39" i="7" s="1"/>
  <c r="R34" i="7"/>
  <c r="S34" i="7" s="1"/>
  <c r="R38" i="7"/>
  <c r="S38" i="7" s="1"/>
  <c r="P8" i="1"/>
  <c r="Y8" i="1" s="1"/>
  <c r="R33" i="6"/>
  <c r="S33" i="6" s="1"/>
  <c r="R32" i="6"/>
  <c r="S32" i="6" s="1"/>
  <c r="R31" i="6"/>
  <c r="S31" i="6" s="1"/>
  <c r="R30" i="6"/>
  <c r="S30" i="6" s="1"/>
  <c r="R28" i="6"/>
  <c r="S28" i="6" s="1"/>
  <c r="R29" i="6"/>
  <c r="S29" i="6" s="1"/>
  <c r="R21" i="6"/>
  <c r="S21" i="6" s="1"/>
  <c r="R20" i="6"/>
  <c r="S20" i="6" s="1"/>
  <c r="R19" i="6"/>
  <c r="S19" i="6" s="1"/>
  <c r="R18" i="6"/>
  <c r="S18" i="6" s="1"/>
  <c r="R16" i="6"/>
  <c r="S16" i="6" s="1"/>
  <c r="R9" i="6"/>
  <c r="S9" i="6" s="1"/>
  <c r="R8" i="6"/>
  <c r="S8" i="6" s="1"/>
  <c r="R7" i="6"/>
  <c r="S7" i="6" s="1"/>
  <c r="R6" i="6"/>
  <c r="S6" i="6" s="1"/>
  <c r="R5" i="6"/>
  <c r="S5" i="6" s="1"/>
  <c r="R4" i="6"/>
  <c r="S4" i="6" s="1"/>
  <c r="T4" i="6" s="1"/>
  <c r="R17" i="6"/>
  <c r="S17" i="6" s="1"/>
  <c r="U4" i="6"/>
  <c r="U8" i="6"/>
  <c r="U12" i="6"/>
  <c r="U5" i="6"/>
  <c r="U9" i="6"/>
  <c r="U13" i="6"/>
  <c r="R10" i="6"/>
  <c r="S10" i="6" s="1"/>
  <c r="R12" i="6"/>
  <c r="S12" i="6" s="1"/>
  <c r="R14" i="6"/>
  <c r="S14" i="6" s="1"/>
  <c r="U16" i="6"/>
  <c r="U20" i="6"/>
  <c r="R24" i="6"/>
  <c r="S24" i="6" s="1"/>
  <c r="U19" i="6"/>
  <c r="R23" i="6"/>
  <c r="S23" i="6" s="1"/>
  <c r="U22" i="6"/>
  <c r="U24" i="6"/>
  <c r="R26" i="6"/>
  <c r="S26" i="6" s="1"/>
  <c r="R27" i="6"/>
  <c r="S27" i="6" s="1"/>
  <c r="U28" i="6"/>
  <c r="U32" i="6"/>
  <c r="U36" i="6"/>
  <c r="U29" i="6"/>
  <c r="U33" i="6"/>
  <c r="U37" i="6"/>
  <c r="R34" i="6"/>
  <c r="S34" i="6" s="1"/>
  <c r="R36" i="6"/>
  <c r="S36" i="6" s="1"/>
  <c r="R38" i="6"/>
  <c r="S38" i="6" s="1"/>
  <c r="U6" i="6"/>
  <c r="U10" i="6"/>
  <c r="U14" i="6"/>
  <c r="U7" i="6"/>
  <c r="U11" i="6"/>
  <c r="U15" i="6"/>
  <c r="R11" i="6"/>
  <c r="S11" i="6" s="1"/>
  <c r="R13" i="6"/>
  <c r="S13" i="6" s="1"/>
  <c r="R15" i="6"/>
  <c r="S15" i="6" s="1"/>
  <c r="U18" i="6"/>
  <c r="R22" i="6"/>
  <c r="S22" i="6" s="1"/>
  <c r="U17" i="6"/>
  <c r="U21" i="6"/>
  <c r="R25" i="6"/>
  <c r="S25" i="6" s="1"/>
  <c r="U23" i="6"/>
  <c r="U25" i="6"/>
  <c r="U26" i="6"/>
  <c r="U27" i="6"/>
  <c r="U30" i="6"/>
  <c r="U34" i="6"/>
  <c r="U38" i="6"/>
  <c r="U31" i="6"/>
  <c r="U35" i="6"/>
  <c r="U39" i="6"/>
  <c r="R35" i="6"/>
  <c r="S35" i="6" s="1"/>
  <c r="R37" i="6"/>
  <c r="S37" i="6" s="1"/>
  <c r="R39" i="6"/>
  <c r="S39" i="6" s="1"/>
  <c r="R38" i="5"/>
  <c r="S38" i="5" s="1"/>
  <c r="R36" i="5"/>
  <c r="S36" i="5" s="1"/>
  <c r="R34" i="5"/>
  <c r="S34" i="5" s="1"/>
  <c r="R27" i="5"/>
  <c r="S27" i="5" s="1"/>
  <c r="R39" i="5"/>
  <c r="S39" i="5" s="1"/>
  <c r="R37" i="5"/>
  <c r="S37" i="5" s="1"/>
  <c r="R35" i="5"/>
  <c r="S35" i="5" s="1"/>
  <c r="R20" i="5"/>
  <c r="S20" i="5" s="1"/>
  <c r="R18" i="5"/>
  <c r="S18" i="5" s="1"/>
  <c r="R16" i="5"/>
  <c r="S16" i="5" s="1"/>
  <c r="R9" i="5"/>
  <c r="S9" i="5" s="1"/>
  <c r="R7" i="5"/>
  <c r="S7" i="5" s="1"/>
  <c r="U33" i="5"/>
  <c r="U31" i="5"/>
  <c r="U29" i="5"/>
  <c r="R26" i="5"/>
  <c r="S26" i="5" s="1"/>
  <c r="R21" i="5"/>
  <c r="S21" i="5" s="1"/>
  <c r="R19" i="5"/>
  <c r="S19" i="5" s="1"/>
  <c r="R17" i="5"/>
  <c r="S17" i="5" s="1"/>
  <c r="R8" i="5"/>
  <c r="S8" i="5" s="1"/>
  <c r="R6" i="5"/>
  <c r="S6" i="5" s="1"/>
  <c r="R5" i="5"/>
  <c r="S5" i="5" s="1"/>
  <c r="R4" i="5"/>
  <c r="S4" i="5" s="1"/>
  <c r="T4" i="5" s="1"/>
  <c r="U4" i="5"/>
  <c r="U9" i="5"/>
  <c r="U10" i="5"/>
  <c r="U11" i="5"/>
  <c r="U12" i="5"/>
  <c r="U13" i="5"/>
  <c r="U14" i="5"/>
  <c r="U15" i="5"/>
  <c r="U18" i="5"/>
  <c r="R28" i="5"/>
  <c r="S28" i="5" s="1"/>
  <c r="R32" i="5"/>
  <c r="S32" i="5" s="1"/>
  <c r="U36" i="5"/>
  <c r="U5" i="5"/>
  <c r="U8" i="5"/>
  <c r="U19" i="5"/>
  <c r="R22" i="5"/>
  <c r="S22" i="5" s="1"/>
  <c r="R23" i="5"/>
  <c r="S23" i="5" s="1"/>
  <c r="R24" i="5"/>
  <c r="S24" i="5" s="1"/>
  <c r="U25" i="5"/>
  <c r="U27" i="5"/>
  <c r="R29" i="5"/>
  <c r="S29" i="5" s="1"/>
  <c r="R31" i="5"/>
  <c r="S31" i="5" s="1"/>
  <c r="R33" i="5"/>
  <c r="S33" i="5" s="1"/>
  <c r="U35" i="5"/>
  <c r="U39" i="5"/>
  <c r="U7" i="5"/>
  <c r="R10" i="5"/>
  <c r="S10" i="5" s="1"/>
  <c r="R11" i="5"/>
  <c r="S11" i="5" s="1"/>
  <c r="R12" i="5"/>
  <c r="S12" i="5" s="1"/>
  <c r="R13" i="5"/>
  <c r="S13" i="5" s="1"/>
  <c r="R14" i="5"/>
  <c r="S14" i="5" s="1"/>
  <c r="R15" i="5"/>
  <c r="S15" i="5" s="1"/>
  <c r="U16" i="5"/>
  <c r="U20" i="5"/>
  <c r="R30" i="5"/>
  <c r="S30" i="5" s="1"/>
  <c r="U34" i="5"/>
  <c r="U38" i="5"/>
  <c r="U6" i="5"/>
  <c r="U17" i="5"/>
  <c r="U21" i="5"/>
  <c r="U22" i="5"/>
  <c r="U23" i="5"/>
  <c r="U24" i="5"/>
  <c r="R25" i="5"/>
  <c r="S25" i="5" s="1"/>
  <c r="U28" i="5"/>
  <c r="U30" i="5"/>
  <c r="U32" i="5"/>
  <c r="U26" i="5"/>
  <c r="U37" i="5"/>
  <c r="R11" i="2"/>
  <c r="S11" i="2" s="1"/>
  <c r="R33" i="4"/>
  <c r="S33" i="4" s="1"/>
  <c r="R32" i="4"/>
  <c r="S32" i="4" s="1"/>
  <c r="R31" i="4"/>
  <c r="S31" i="4" s="1"/>
  <c r="R30" i="4"/>
  <c r="S30" i="4" s="1"/>
  <c r="R28" i="4"/>
  <c r="S28" i="4" s="1"/>
  <c r="R29" i="4"/>
  <c r="S29" i="4" s="1"/>
  <c r="R21" i="4"/>
  <c r="S21" i="4" s="1"/>
  <c r="R20" i="4"/>
  <c r="S20" i="4" s="1"/>
  <c r="R18" i="4"/>
  <c r="S18" i="4" s="1"/>
  <c r="R16" i="4"/>
  <c r="S16" i="4" s="1"/>
  <c r="R9" i="4"/>
  <c r="S9" i="4" s="1"/>
  <c r="R8" i="4"/>
  <c r="S8" i="4" s="1"/>
  <c r="R7" i="4"/>
  <c r="S7" i="4" s="1"/>
  <c r="R6" i="4"/>
  <c r="S6" i="4" s="1"/>
  <c r="R5" i="4"/>
  <c r="S5" i="4" s="1"/>
  <c r="R4" i="4"/>
  <c r="S4" i="4" s="1"/>
  <c r="T4" i="4" s="1"/>
  <c r="R19" i="4"/>
  <c r="S19" i="4" s="1"/>
  <c r="R17" i="4"/>
  <c r="S17" i="4" s="1"/>
  <c r="U4" i="4"/>
  <c r="U8" i="4"/>
  <c r="U12" i="4"/>
  <c r="U5" i="4"/>
  <c r="U9" i="4"/>
  <c r="U13" i="4"/>
  <c r="R10" i="4"/>
  <c r="S10" i="4" s="1"/>
  <c r="R12" i="4"/>
  <c r="S12" i="4" s="1"/>
  <c r="R14" i="4"/>
  <c r="S14" i="4" s="1"/>
  <c r="U16" i="4"/>
  <c r="U20" i="4"/>
  <c r="R24" i="4"/>
  <c r="S24" i="4" s="1"/>
  <c r="U19" i="4"/>
  <c r="R23" i="4"/>
  <c r="S23" i="4" s="1"/>
  <c r="U22" i="4"/>
  <c r="U24" i="4"/>
  <c r="R26" i="4"/>
  <c r="S26" i="4" s="1"/>
  <c r="R27" i="4"/>
  <c r="S27" i="4" s="1"/>
  <c r="U28" i="4"/>
  <c r="U32" i="4"/>
  <c r="U36" i="4"/>
  <c r="U29" i="4"/>
  <c r="U33" i="4"/>
  <c r="U37" i="4"/>
  <c r="R34" i="4"/>
  <c r="S34" i="4" s="1"/>
  <c r="R36" i="4"/>
  <c r="S36" i="4" s="1"/>
  <c r="R38" i="4"/>
  <c r="S38" i="4" s="1"/>
  <c r="R39" i="4"/>
  <c r="S39" i="4" s="1"/>
  <c r="U6" i="4"/>
  <c r="U10" i="4"/>
  <c r="U14" i="4"/>
  <c r="U7" i="4"/>
  <c r="U11" i="4"/>
  <c r="U15" i="4"/>
  <c r="R11" i="4"/>
  <c r="S11" i="4" s="1"/>
  <c r="R13" i="4"/>
  <c r="S13" i="4" s="1"/>
  <c r="R15" i="4"/>
  <c r="S15" i="4" s="1"/>
  <c r="U18" i="4"/>
  <c r="R22" i="4"/>
  <c r="S22" i="4" s="1"/>
  <c r="U17" i="4"/>
  <c r="U21" i="4"/>
  <c r="R25" i="4"/>
  <c r="S25" i="4" s="1"/>
  <c r="U23" i="4"/>
  <c r="U25" i="4"/>
  <c r="U26" i="4"/>
  <c r="U27" i="4"/>
  <c r="U30" i="4"/>
  <c r="U34" i="4"/>
  <c r="U38" i="4"/>
  <c r="U31" i="4"/>
  <c r="U35" i="4"/>
  <c r="U39" i="4"/>
  <c r="R35" i="4"/>
  <c r="S35" i="4" s="1"/>
  <c r="R37" i="4"/>
  <c r="S37" i="4" s="1"/>
  <c r="H17" i="1"/>
  <c r="H26" i="1" s="1"/>
  <c r="H35" i="1" s="1"/>
  <c r="Q35" i="1" s="1"/>
  <c r="Z35" i="1" s="1"/>
  <c r="U5" i="2"/>
  <c r="R4" i="2"/>
  <c r="S4" i="2" s="1"/>
  <c r="T4" i="2" s="1"/>
  <c r="U6" i="2"/>
  <c r="R5" i="2"/>
  <c r="S5" i="2" s="1"/>
  <c r="R6" i="2"/>
  <c r="S6" i="2" s="1"/>
  <c r="U4" i="2"/>
  <c r="U7" i="2"/>
  <c r="R7" i="2"/>
  <c r="S7" i="2" s="1"/>
  <c r="U8" i="2"/>
  <c r="R8" i="2"/>
  <c r="S8" i="2" s="1"/>
  <c r="U9" i="2"/>
  <c r="R9" i="2"/>
  <c r="S9" i="2" s="1"/>
  <c r="R10" i="2"/>
  <c r="S10" i="2" s="1"/>
  <c r="U10" i="2"/>
  <c r="B4" i="2"/>
  <c r="B9" i="2" s="1"/>
  <c r="R12" i="2"/>
  <c r="S12" i="2" s="1"/>
  <c r="U12" i="2"/>
  <c r="Q17" i="1"/>
  <c r="Z17" i="1" s="1"/>
  <c r="O17" i="1"/>
  <c r="X17" i="1" s="1"/>
  <c r="F26" i="1"/>
  <c r="E26" i="1"/>
  <c r="N17" i="1"/>
  <c r="W17" i="1" s="1"/>
  <c r="D35" i="1"/>
  <c r="M35" i="1" s="1"/>
  <c r="V35" i="1" s="1"/>
  <c r="M26" i="1"/>
  <c r="V26" i="1" s="1"/>
  <c r="G35" i="1"/>
  <c r="P35" i="1" s="1"/>
  <c r="Y35" i="1" s="1"/>
  <c r="P26" i="1"/>
  <c r="Y26" i="1" s="1"/>
  <c r="C9" i="1"/>
  <c r="L9" i="1"/>
  <c r="D4" i="3" s="1"/>
  <c r="B16" i="1"/>
  <c r="T9" i="3" l="1"/>
  <c r="T7" i="3"/>
  <c r="T5" i="3"/>
  <c r="Q26" i="1"/>
  <c r="Z26" i="1" s="1"/>
  <c r="T11" i="8"/>
  <c r="T12" i="3"/>
  <c r="T25" i="5"/>
  <c r="T15" i="5"/>
  <c r="T13" i="5"/>
  <c r="T11" i="5"/>
  <c r="T14" i="3"/>
  <c r="T22" i="3"/>
  <c r="T27" i="3"/>
  <c r="T11" i="3"/>
  <c r="T15" i="3"/>
  <c r="T24" i="3"/>
  <c r="T36" i="3"/>
  <c r="T33" i="3"/>
  <c r="T32" i="3"/>
  <c r="T30" i="3"/>
  <c r="T28" i="3"/>
  <c r="T31" i="3"/>
  <c r="T29" i="3"/>
  <c r="A16" i="1"/>
  <c r="B1" i="5"/>
  <c r="B8" i="1"/>
  <c r="B3" i="11"/>
  <c r="B3" i="10"/>
  <c r="B3" i="13"/>
  <c r="B3" i="5"/>
  <c r="B3" i="8"/>
  <c r="B3" i="3"/>
  <c r="B3" i="7"/>
  <c r="B3" i="6"/>
  <c r="B3" i="9"/>
  <c r="B3" i="12"/>
  <c r="B3" i="4"/>
  <c r="T23" i="3"/>
  <c r="T25" i="3"/>
  <c r="T35" i="3"/>
  <c r="T13" i="3"/>
  <c r="T34" i="3"/>
  <c r="T26" i="3"/>
  <c r="T37" i="3"/>
  <c r="T38" i="3"/>
  <c r="T39" i="3"/>
  <c r="T21" i="3"/>
  <c r="T20" i="3"/>
  <c r="T19" i="3"/>
  <c r="T18" i="3"/>
  <c r="T17" i="3"/>
  <c r="T16" i="3"/>
  <c r="M9" i="1"/>
  <c r="F4" i="3" s="1"/>
  <c r="T35" i="9"/>
  <c r="T39" i="11"/>
  <c r="T36" i="11"/>
  <c r="T39" i="13"/>
  <c r="T35" i="13"/>
  <c r="T22" i="13"/>
  <c r="T9" i="13"/>
  <c r="T37" i="6"/>
  <c r="T25" i="6"/>
  <c r="T13" i="6"/>
  <c r="T10" i="6"/>
  <c r="T35" i="8"/>
  <c r="T10" i="8"/>
  <c r="T36" i="10"/>
  <c r="T10" i="10"/>
  <c r="T5" i="12"/>
  <c r="T24" i="11"/>
  <c r="T8" i="11"/>
  <c r="T38" i="12"/>
  <c r="T34" i="12"/>
  <c r="T26" i="12"/>
  <c r="T22" i="12"/>
  <c r="T7" i="12"/>
  <c r="T38" i="7"/>
  <c r="T26" i="7"/>
  <c r="T23" i="7"/>
  <c r="T11" i="7"/>
  <c r="T39" i="8"/>
  <c r="T22" i="8"/>
  <c r="T38" i="13"/>
  <c r="T37" i="13"/>
  <c r="T25" i="13"/>
  <c r="T7" i="13"/>
  <c r="T11" i="2"/>
  <c r="T36" i="13"/>
  <c r="T27" i="13"/>
  <c r="T23" i="13"/>
  <c r="T24" i="13"/>
  <c r="T6" i="13"/>
  <c r="T17" i="13"/>
  <c r="T10" i="13"/>
  <c r="T12" i="13"/>
  <c r="T14" i="13"/>
  <c r="T16" i="13"/>
  <c r="T20" i="13"/>
  <c r="T29" i="13"/>
  <c r="T28" i="13"/>
  <c r="T32" i="13"/>
  <c r="T24" i="9"/>
  <c r="T35" i="10"/>
  <c r="T22" i="10"/>
  <c r="T34" i="11"/>
  <c r="T23" i="12"/>
  <c r="T34" i="13"/>
  <c r="T26" i="13"/>
  <c r="T8" i="13"/>
  <c r="T19" i="13"/>
  <c r="T11" i="13"/>
  <c r="T13" i="13"/>
  <c r="T15" i="13"/>
  <c r="T18" i="13"/>
  <c r="T21" i="13"/>
  <c r="T31" i="13"/>
  <c r="T30" i="13"/>
  <c r="T33" i="13"/>
  <c r="T10" i="12"/>
  <c r="T39" i="12"/>
  <c r="T35" i="12"/>
  <c r="T24" i="12"/>
  <c r="T9" i="12"/>
  <c r="T18" i="12"/>
  <c r="T12" i="12"/>
  <c r="T14" i="12"/>
  <c r="T17" i="12"/>
  <c r="T20" i="12"/>
  <c r="T29" i="12"/>
  <c r="T30" i="12"/>
  <c r="T32" i="12"/>
  <c r="T10" i="2"/>
  <c r="T6" i="2"/>
  <c r="T39" i="10"/>
  <c r="T26" i="10"/>
  <c r="T11" i="10"/>
  <c r="T38" i="11"/>
  <c r="T22" i="11"/>
  <c r="T6" i="11"/>
  <c r="T36" i="12"/>
  <c r="T27" i="12"/>
  <c r="T37" i="12"/>
  <c r="T25" i="12"/>
  <c r="T6" i="12"/>
  <c r="T8" i="12"/>
  <c r="T16" i="12"/>
  <c r="T11" i="12"/>
  <c r="T13" i="12"/>
  <c r="T15" i="12"/>
  <c r="T19" i="12"/>
  <c r="T21" i="12"/>
  <c r="T28" i="12"/>
  <c r="T31" i="12"/>
  <c r="T33" i="12"/>
  <c r="T37" i="11"/>
  <c r="T27" i="11"/>
  <c r="T25" i="11"/>
  <c r="T9" i="11"/>
  <c r="T5" i="11"/>
  <c r="T11" i="11"/>
  <c r="T13" i="11"/>
  <c r="T28" i="11"/>
  <c r="T16" i="11"/>
  <c r="T18" i="11"/>
  <c r="T20" i="11"/>
  <c r="T29" i="11"/>
  <c r="T32" i="11"/>
  <c r="T35" i="11"/>
  <c r="T26" i="11"/>
  <c r="T23" i="11"/>
  <c r="T15" i="11"/>
  <c r="T7" i="11"/>
  <c r="T10" i="11"/>
  <c r="T12" i="11"/>
  <c r="T14" i="11"/>
  <c r="T30" i="11"/>
  <c r="T17" i="11"/>
  <c r="T19" i="11"/>
  <c r="T21" i="11"/>
  <c r="T31" i="11"/>
  <c r="T33" i="11"/>
  <c r="T15" i="8"/>
  <c r="T25" i="9"/>
  <c r="T37" i="10"/>
  <c r="T27" i="10"/>
  <c r="T24" i="10"/>
  <c r="T38" i="10"/>
  <c r="T23" i="10"/>
  <c r="T16" i="10"/>
  <c r="T13" i="10"/>
  <c r="T5" i="10"/>
  <c r="T7" i="10"/>
  <c r="T9" i="10"/>
  <c r="T25" i="10"/>
  <c r="T30" i="10"/>
  <c r="T18" i="10"/>
  <c r="T20" i="10"/>
  <c r="T29" i="10"/>
  <c r="T32" i="10"/>
  <c r="T37" i="4"/>
  <c r="T25" i="4"/>
  <c r="T13" i="4"/>
  <c r="T14" i="10"/>
  <c r="T34" i="10"/>
  <c r="T12" i="10"/>
  <c r="T6" i="10"/>
  <c r="T8" i="10"/>
  <c r="T15" i="10"/>
  <c r="T28" i="10"/>
  <c r="T17" i="10"/>
  <c r="T19" i="10"/>
  <c r="T21" i="10"/>
  <c r="T31" i="10"/>
  <c r="T33" i="10"/>
  <c r="T37" i="9"/>
  <c r="T7" i="9"/>
  <c r="T10" i="9"/>
  <c r="T39" i="9"/>
  <c r="T36" i="9"/>
  <c r="T27" i="9"/>
  <c r="T23" i="9"/>
  <c r="T6" i="9"/>
  <c r="T9" i="9"/>
  <c r="T18" i="9"/>
  <c r="T12" i="9"/>
  <c r="T14" i="9"/>
  <c r="T17" i="9"/>
  <c r="T20" i="9"/>
  <c r="T29" i="9"/>
  <c r="T30" i="9"/>
  <c r="T32" i="9"/>
  <c r="T38" i="9"/>
  <c r="T34" i="9"/>
  <c r="T26" i="9"/>
  <c r="T22" i="9"/>
  <c r="T8" i="9"/>
  <c r="T16" i="9"/>
  <c r="T11" i="9"/>
  <c r="T13" i="9"/>
  <c r="T15" i="9"/>
  <c r="T19" i="9"/>
  <c r="T21" i="9"/>
  <c r="T28" i="9"/>
  <c r="T31" i="9"/>
  <c r="T33" i="9"/>
  <c r="T11" i="4"/>
  <c r="T10" i="5"/>
  <c r="T39" i="6"/>
  <c r="T35" i="6"/>
  <c r="T22" i="6"/>
  <c r="T11" i="6"/>
  <c r="T34" i="7"/>
  <c r="T27" i="7"/>
  <c r="T25" i="7"/>
  <c r="T15" i="7"/>
  <c r="T10" i="7"/>
  <c r="T5" i="7"/>
  <c r="T38" i="8"/>
  <c r="T37" i="8"/>
  <c r="T25" i="8"/>
  <c r="T13" i="8"/>
  <c r="T36" i="8"/>
  <c r="T27" i="8"/>
  <c r="T23" i="8"/>
  <c r="T24" i="8"/>
  <c r="T12" i="8"/>
  <c r="T17" i="8"/>
  <c r="T5" i="8"/>
  <c r="T7" i="8"/>
  <c r="T9" i="8"/>
  <c r="T18" i="8"/>
  <c r="T20" i="8"/>
  <c r="T29" i="8"/>
  <c r="T30" i="8"/>
  <c r="T32" i="8"/>
  <c r="T34" i="8"/>
  <c r="T26" i="8"/>
  <c r="T14" i="8"/>
  <c r="T6" i="8"/>
  <c r="T8" i="8"/>
  <c r="T16" i="8"/>
  <c r="T19" i="8"/>
  <c r="T21" i="8"/>
  <c r="T28" i="8"/>
  <c r="T31" i="8"/>
  <c r="T33" i="8"/>
  <c r="T5" i="2"/>
  <c r="T35" i="4"/>
  <c r="T22" i="4"/>
  <c r="T10" i="4"/>
  <c r="T12" i="5"/>
  <c r="T15" i="6"/>
  <c r="T37" i="7"/>
  <c r="T36" i="7"/>
  <c r="T22" i="7"/>
  <c r="T12" i="7"/>
  <c r="T7" i="7"/>
  <c r="T9" i="7"/>
  <c r="T30" i="7"/>
  <c r="T17" i="7"/>
  <c r="T19" i="7"/>
  <c r="T21" i="7"/>
  <c r="T31" i="7"/>
  <c r="T33" i="7"/>
  <c r="T39" i="7"/>
  <c r="T35" i="7"/>
  <c r="T14" i="7"/>
  <c r="T24" i="7"/>
  <c r="T13" i="7"/>
  <c r="T6" i="7"/>
  <c r="T8" i="7"/>
  <c r="T28" i="7"/>
  <c r="T16" i="7"/>
  <c r="T18" i="7"/>
  <c r="T20" i="7"/>
  <c r="T29" i="7"/>
  <c r="T32" i="7"/>
  <c r="T38" i="6"/>
  <c r="T34" i="6"/>
  <c r="T26" i="6"/>
  <c r="T14" i="6"/>
  <c r="T6" i="6"/>
  <c r="T8" i="6"/>
  <c r="T16" i="6"/>
  <c r="T19" i="6"/>
  <c r="T21" i="6"/>
  <c r="T28" i="6"/>
  <c r="T31" i="6"/>
  <c r="T33" i="6"/>
  <c r="T15" i="4"/>
  <c r="T36" i="6"/>
  <c r="T27" i="6"/>
  <c r="T23" i="6"/>
  <c r="T24" i="6"/>
  <c r="T12" i="6"/>
  <c r="T17" i="6"/>
  <c r="T5" i="6"/>
  <c r="T7" i="6"/>
  <c r="T9" i="6"/>
  <c r="T18" i="6"/>
  <c r="T20" i="6"/>
  <c r="T29" i="6"/>
  <c r="T30" i="6"/>
  <c r="T32" i="6"/>
  <c r="B6" i="2"/>
  <c r="T5" i="4"/>
  <c r="T30" i="5"/>
  <c r="T14" i="5"/>
  <c r="T33" i="5"/>
  <c r="T29" i="5"/>
  <c r="T23" i="5"/>
  <c r="T32" i="5"/>
  <c r="T5" i="5"/>
  <c r="T8" i="5"/>
  <c r="T19" i="5"/>
  <c r="T26" i="5"/>
  <c r="T7" i="5"/>
  <c r="T16" i="5"/>
  <c r="T20" i="5"/>
  <c r="T37" i="5"/>
  <c r="T27" i="5"/>
  <c r="T36" i="5"/>
  <c r="T31" i="5"/>
  <c r="T24" i="5"/>
  <c r="T22" i="5"/>
  <c r="T28" i="5"/>
  <c r="T6" i="5"/>
  <c r="T17" i="5"/>
  <c r="T21" i="5"/>
  <c r="T9" i="5"/>
  <c r="T18" i="5"/>
  <c r="T35" i="5"/>
  <c r="T39" i="5"/>
  <c r="T34" i="5"/>
  <c r="T38" i="5"/>
  <c r="T39" i="4"/>
  <c r="T36" i="4"/>
  <c r="T27" i="4"/>
  <c r="T23" i="4"/>
  <c r="T24" i="4"/>
  <c r="T12" i="4"/>
  <c r="T17" i="4"/>
  <c r="T6" i="4"/>
  <c r="T8" i="4"/>
  <c r="T16" i="4"/>
  <c r="T20" i="4"/>
  <c r="T29" i="4"/>
  <c r="T30" i="4"/>
  <c r="T32" i="4"/>
  <c r="C4" i="2"/>
  <c r="B7" i="2"/>
  <c r="T38" i="4"/>
  <c r="T34" i="4"/>
  <c r="T26" i="4"/>
  <c r="T14" i="4"/>
  <c r="T19" i="4"/>
  <c r="T7" i="4"/>
  <c r="T9" i="4"/>
  <c r="T18" i="4"/>
  <c r="T21" i="4"/>
  <c r="T28" i="4"/>
  <c r="T31" i="4"/>
  <c r="T33" i="4"/>
  <c r="T12" i="2"/>
  <c r="C5" i="2"/>
  <c r="B8" i="2"/>
  <c r="T9" i="2"/>
  <c r="T8" i="2"/>
  <c r="T7" i="2"/>
  <c r="U13" i="2"/>
  <c r="R13" i="2"/>
  <c r="S13" i="2" s="1"/>
  <c r="T13" i="2" s="1"/>
  <c r="D9" i="1"/>
  <c r="D4" i="2"/>
  <c r="O26" i="1"/>
  <c r="X26" i="1" s="1"/>
  <c r="F35" i="1"/>
  <c r="O35" i="1" s="1"/>
  <c r="X35" i="1" s="1"/>
  <c r="N26" i="1"/>
  <c r="W26" i="1" s="1"/>
  <c r="E35" i="1"/>
  <c r="N35" i="1" s="1"/>
  <c r="W35" i="1" s="1"/>
  <c r="T9" i="1"/>
  <c r="K16" i="1"/>
  <c r="B18" i="1"/>
  <c r="E5" i="3" l="1"/>
  <c r="E4" i="3"/>
  <c r="D8" i="3"/>
  <c r="D6" i="3"/>
  <c r="D9" i="3"/>
  <c r="D7" i="3"/>
  <c r="C5" i="3"/>
  <c r="B7" i="3"/>
  <c r="B9" i="3"/>
  <c r="C4" i="3"/>
  <c r="B6" i="3"/>
  <c r="B8" i="3"/>
  <c r="K8" i="1"/>
  <c r="T8" i="1" s="1"/>
  <c r="B17" i="1"/>
  <c r="J16" i="1"/>
  <c r="B1" i="6"/>
  <c r="C18" i="1"/>
  <c r="B4" i="5"/>
  <c r="G4" i="3"/>
  <c r="G5" i="3"/>
  <c r="F6" i="3"/>
  <c r="F7" i="3"/>
  <c r="F8" i="3"/>
  <c r="F9" i="3"/>
  <c r="U9" i="1"/>
  <c r="B4" i="4"/>
  <c r="N9" i="1"/>
  <c r="H4" i="3" s="1"/>
  <c r="R14" i="2"/>
  <c r="S14" i="2" s="1"/>
  <c r="T14" i="2" s="1"/>
  <c r="U14" i="2"/>
  <c r="E9" i="1"/>
  <c r="F4" i="2"/>
  <c r="T16" i="1"/>
  <c r="S16" i="1" l="1"/>
  <c r="B1" i="7"/>
  <c r="I5" i="3"/>
  <c r="H6" i="3"/>
  <c r="H7" i="3"/>
  <c r="H8" i="3"/>
  <c r="H9" i="3"/>
  <c r="I4" i="3"/>
  <c r="B6" i="5"/>
  <c r="B7" i="5"/>
  <c r="C4" i="5"/>
  <c r="B8" i="5"/>
  <c r="B9" i="5"/>
  <c r="C5" i="5"/>
  <c r="B26" i="1"/>
  <c r="K17" i="1"/>
  <c r="T17" i="1" s="1"/>
  <c r="D18" i="1"/>
  <c r="D4" i="5"/>
  <c r="B9" i="4"/>
  <c r="B8" i="4"/>
  <c r="C5" i="4"/>
  <c r="B6" i="4"/>
  <c r="C4" i="4"/>
  <c r="B7" i="4"/>
  <c r="O9" i="1"/>
  <c r="J4" i="3" s="1"/>
  <c r="V9" i="1"/>
  <c r="D4" i="4"/>
  <c r="U15" i="2"/>
  <c r="R15" i="2"/>
  <c r="S15" i="2" s="1"/>
  <c r="T15" i="2" s="1"/>
  <c r="F9" i="1"/>
  <c r="H4" i="2"/>
  <c r="B25" i="1"/>
  <c r="K18" i="1"/>
  <c r="A25" i="1" l="1"/>
  <c r="B1" i="8"/>
  <c r="L18" i="1"/>
  <c r="B4" i="6"/>
  <c r="E4" i="5"/>
  <c r="D6" i="5"/>
  <c r="E5" i="5"/>
  <c r="D9" i="5"/>
  <c r="D8" i="5"/>
  <c r="D7" i="5"/>
  <c r="K4" i="3"/>
  <c r="K5" i="3"/>
  <c r="J6" i="3"/>
  <c r="J7" i="3"/>
  <c r="J8" i="3"/>
  <c r="J9" i="3"/>
  <c r="E18" i="1"/>
  <c r="F4" i="5"/>
  <c r="B35" i="1"/>
  <c r="K35" i="1" s="1"/>
  <c r="T35" i="1" s="1"/>
  <c r="K26" i="1"/>
  <c r="T26" i="1" s="1"/>
  <c r="D9" i="4"/>
  <c r="D7" i="4"/>
  <c r="E5" i="4"/>
  <c r="D8" i="4"/>
  <c r="E4" i="4"/>
  <c r="D6" i="4"/>
  <c r="W9" i="1"/>
  <c r="F4" i="4"/>
  <c r="P9" i="1"/>
  <c r="L4" i="3" s="1"/>
  <c r="R16" i="2"/>
  <c r="S16" i="2" s="1"/>
  <c r="T16" i="2" s="1"/>
  <c r="U16" i="2"/>
  <c r="G9" i="1"/>
  <c r="J4" i="2"/>
  <c r="T18" i="1"/>
  <c r="K25" i="1"/>
  <c r="B1" i="9" s="1"/>
  <c r="B27" i="1"/>
  <c r="U18" i="1" l="1"/>
  <c r="B4" i="7"/>
  <c r="F9" i="5"/>
  <c r="F6" i="5"/>
  <c r="F7" i="5"/>
  <c r="F8" i="5"/>
  <c r="G4" i="5"/>
  <c r="G5" i="5"/>
  <c r="B9" i="6"/>
  <c r="B6" i="6"/>
  <c r="B8" i="6"/>
  <c r="B7" i="6"/>
  <c r="C4" i="6"/>
  <c r="C5" i="6"/>
  <c r="C27" i="1"/>
  <c r="B4" i="8"/>
  <c r="M5" i="3"/>
  <c r="L7" i="3"/>
  <c r="L9" i="3"/>
  <c r="M4" i="3"/>
  <c r="L6" i="3"/>
  <c r="L8" i="3"/>
  <c r="F18" i="1"/>
  <c r="H4" i="5"/>
  <c r="M18" i="1"/>
  <c r="D4" i="6"/>
  <c r="F8" i="4"/>
  <c r="F6" i="4"/>
  <c r="G4" i="4"/>
  <c r="F9" i="4"/>
  <c r="F7" i="4"/>
  <c r="G5" i="4"/>
  <c r="Q9" i="1"/>
  <c r="N4" i="3" s="1"/>
  <c r="X9" i="1"/>
  <c r="H4" i="4"/>
  <c r="U17" i="2"/>
  <c r="R17" i="2"/>
  <c r="S17" i="2" s="1"/>
  <c r="T17" i="2" s="1"/>
  <c r="J25" i="1"/>
  <c r="T25" i="1"/>
  <c r="H9" i="1"/>
  <c r="L4" i="2"/>
  <c r="S25" i="1" l="1"/>
  <c r="B1" i="10"/>
  <c r="O5" i="3"/>
  <c r="N7" i="3"/>
  <c r="N9" i="3"/>
  <c r="O4" i="3"/>
  <c r="N6" i="3"/>
  <c r="N8" i="3"/>
  <c r="D9" i="6"/>
  <c r="D7" i="6"/>
  <c r="E5" i="6"/>
  <c r="E4" i="6"/>
  <c r="D8" i="6"/>
  <c r="D6" i="6"/>
  <c r="H9" i="5"/>
  <c r="H6" i="5"/>
  <c r="I4" i="5"/>
  <c r="I5" i="5"/>
  <c r="H8" i="5"/>
  <c r="H7" i="5"/>
  <c r="B9" i="8"/>
  <c r="B8" i="8"/>
  <c r="C5" i="8"/>
  <c r="C4" i="8"/>
  <c r="B7" i="8"/>
  <c r="B6" i="8"/>
  <c r="B9" i="7"/>
  <c r="B7" i="7"/>
  <c r="C5" i="7"/>
  <c r="B8" i="7"/>
  <c r="B6" i="7"/>
  <c r="C4" i="7"/>
  <c r="N18" i="1"/>
  <c r="F4" i="6"/>
  <c r="G18" i="1"/>
  <c r="J4" i="5"/>
  <c r="D27" i="1"/>
  <c r="D4" i="8"/>
  <c r="V18" i="1"/>
  <c r="D4" i="7"/>
  <c r="I4" i="4"/>
  <c r="H8" i="4"/>
  <c r="H6" i="4"/>
  <c r="H9" i="4"/>
  <c r="H7" i="4"/>
  <c r="I5" i="4"/>
  <c r="Y9" i="1"/>
  <c r="J4" i="4"/>
  <c r="J9" i="1"/>
  <c r="J10" i="1" s="1"/>
  <c r="J11" i="1" s="1"/>
  <c r="K10" i="1"/>
  <c r="B10" i="3" s="1"/>
  <c r="R18" i="2"/>
  <c r="S18" i="2" s="1"/>
  <c r="T18" i="2" s="1"/>
  <c r="U18" i="2"/>
  <c r="B10" i="1"/>
  <c r="N4" i="2"/>
  <c r="K27" i="1"/>
  <c r="B34" i="1"/>
  <c r="A34" i="1" l="1"/>
  <c r="B1" i="11"/>
  <c r="L27" i="1"/>
  <c r="B4" i="9"/>
  <c r="C10" i="3"/>
  <c r="B14" i="3"/>
  <c r="B15" i="3"/>
  <c r="B13" i="3"/>
  <c r="B12" i="3"/>
  <c r="C11" i="3"/>
  <c r="E4" i="7"/>
  <c r="D6" i="7"/>
  <c r="E5" i="7"/>
  <c r="D9" i="7"/>
  <c r="D8" i="7"/>
  <c r="D7" i="7"/>
  <c r="E4" i="8"/>
  <c r="D8" i="8"/>
  <c r="D6" i="8"/>
  <c r="D9" i="8"/>
  <c r="D7" i="8"/>
  <c r="E5" i="8"/>
  <c r="J6" i="5"/>
  <c r="J8" i="5"/>
  <c r="J7" i="5"/>
  <c r="K5" i="5"/>
  <c r="J9" i="5"/>
  <c r="K4" i="5"/>
  <c r="F8" i="6"/>
  <c r="F6" i="6"/>
  <c r="G4" i="6"/>
  <c r="F9" i="6"/>
  <c r="F7" i="6"/>
  <c r="G5" i="6"/>
  <c r="W18" i="1"/>
  <c r="F4" i="7"/>
  <c r="E27" i="1"/>
  <c r="F4" i="8"/>
  <c r="H18" i="1"/>
  <c r="L4" i="5"/>
  <c r="O18" i="1"/>
  <c r="H4" i="6"/>
  <c r="J8" i="4"/>
  <c r="J6" i="4"/>
  <c r="K4" i="4"/>
  <c r="J9" i="4"/>
  <c r="J7" i="4"/>
  <c r="K5" i="4"/>
  <c r="L10" i="1"/>
  <c r="D10" i="3" s="1"/>
  <c r="Z9" i="1"/>
  <c r="L4" i="4"/>
  <c r="U19" i="2"/>
  <c r="R19" i="2"/>
  <c r="S19" i="2" s="1"/>
  <c r="T19" i="2" s="1"/>
  <c r="C10" i="1"/>
  <c r="B10" i="2"/>
  <c r="T27" i="1"/>
  <c r="K34" i="1"/>
  <c r="J34" i="1" l="1"/>
  <c r="K36" i="1" s="1"/>
  <c r="B4" i="12" s="1"/>
  <c r="B1" i="12"/>
  <c r="U27" i="1"/>
  <c r="B4" i="10"/>
  <c r="I4" i="6"/>
  <c r="H8" i="6"/>
  <c r="H6" i="6"/>
  <c r="H9" i="6"/>
  <c r="H7" i="6"/>
  <c r="I5" i="6"/>
  <c r="M5" i="5"/>
  <c r="L8" i="5"/>
  <c r="L9" i="5"/>
  <c r="L6" i="5"/>
  <c r="L7" i="5"/>
  <c r="M4" i="5"/>
  <c r="F8" i="8"/>
  <c r="F6" i="8"/>
  <c r="G4" i="8"/>
  <c r="F9" i="8"/>
  <c r="F7" i="8"/>
  <c r="G5" i="8"/>
  <c r="F9" i="7"/>
  <c r="F6" i="7"/>
  <c r="G5" i="7"/>
  <c r="G4" i="7"/>
  <c r="F8" i="7"/>
  <c r="F7" i="7"/>
  <c r="B9" i="9"/>
  <c r="B7" i="9"/>
  <c r="C5" i="9"/>
  <c r="B8" i="9"/>
  <c r="B6" i="9"/>
  <c r="C4" i="9"/>
  <c r="D12" i="3"/>
  <c r="D14" i="3"/>
  <c r="E11" i="3"/>
  <c r="D13" i="3"/>
  <c r="D15" i="3"/>
  <c r="E10" i="3"/>
  <c r="P18" i="1"/>
  <c r="J4" i="6"/>
  <c r="N4" i="5"/>
  <c r="B19" i="1"/>
  <c r="A18" i="1"/>
  <c r="A19" i="1" s="1"/>
  <c r="A20" i="1" s="1"/>
  <c r="F27" i="1"/>
  <c r="H4" i="8"/>
  <c r="X18" i="1"/>
  <c r="H4" i="7"/>
  <c r="M27" i="1"/>
  <c r="D4" i="9"/>
  <c r="M4" i="4"/>
  <c r="L8" i="4"/>
  <c r="L6" i="4"/>
  <c r="L9" i="4"/>
  <c r="L7" i="4"/>
  <c r="M5" i="4"/>
  <c r="N4" i="4"/>
  <c r="S9" i="1"/>
  <c r="S10" i="1" s="1"/>
  <c r="S11" i="1" s="1"/>
  <c r="T10" i="1"/>
  <c r="M10" i="1"/>
  <c r="F10" i="3" s="1"/>
  <c r="R20" i="2"/>
  <c r="S20" i="2" s="1"/>
  <c r="T20" i="2" s="1"/>
  <c r="U20" i="2"/>
  <c r="D10" i="1"/>
  <c r="D10" i="2"/>
  <c r="T34" i="1"/>
  <c r="B36" i="1"/>
  <c r="C36" i="1" l="1"/>
  <c r="B4" i="11"/>
  <c r="G10" i="3"/>
  <c r="F14" i="3"/>
  <c r="F15" i="3"/>
  <c r="F13" i="3"/>
  <c r="F12" i="3"/>
  <c r="G11" i="3"/>
  <c r="S34" i="1"/>
  <c r="B1" i="13"/>
  <c r="N27" i="1"/>
  <c r="F4" i="9"/>
  <c r="Y18" i="1"/>
  <c r="J4" i="7"/>
  <c r="G27" i="1"/>
  <c r="J4" i="8"/>
  <c r="C19" i="1"/>
  <c r="B10" i="5"/>
  <c r="J8" i="6"/>
  <c r="J6" i="6"/>
  <c r="K4" i="6"/>
  <c r="J9" i="6"/>
  <c r="J7" i="6"/>
  <c r="K5" i="6"/>
  <c r="C4" i="10"/>
  <c r="B6" i="10"/>
  <c r="C5" i="10"/>
  <c r="B8" i="10"/>
  <c r="B9" i="10"/>
  <c r="B7" i="10"/>
  <c r="D8" i="9"/>
  <c r="E5" i="9"/>
  <c r="E4" i="9"/>
  <c r="D9" i="9"/>
  <c r="D6" i="9"/>
  <c r="D7" i="9"/>
  <c r="H8" i="7"/>
  <c r="H9" i="7"/>
  <c r="H7" i="7"/>
  <c r="I4" i="7"/>
  <c r="I5" i="7"/>
  <c r="H6" i="7"/>
  <c r="I4" i="8"/>
  <c r="H8" i="8"/>
  <c r="H6" i="8"/>
  <c r="H9" i="8"/>
  <c r="H7" i="8"/>
  <c r="I5" i="8"/>
  <c r="N9" i="5"/>
  <c r="N6" i="5"/>
  <c r="N8" i="5"/>
  <c r="N7" i="5"/>
  <c r="O4" i="5"/>
  <c r="O5" i="5"/>
  <c r="Q18" i="1"/>
  <c r="L4" i="6"/>
  <c r="V27" i="1"/>
  <c r="D4" i="10"/>
  <c r="B9" i="12"/>
  <c r="B8" i="12"/>
  <c r="C5" i="12"/>
  <c r="C4" i="12"/>
  <c r="B7" i="12"/>
  <c r="B6" i="12"/>
  <c r="N10" i="1"/>
  <c r="H10" i="3" s="1"/>
  <c r="U10" i="1"/>
  <c r="B10" i="4"/>
  <c r="N9" i="4"/>
  <c r="N7" i="4"/>
  <c r="O5" i="4"/>
  <c r="N8" i="4"/>
  <c r="N6" i="4"/>
  <c r="O4" i="4"/>
  <c r="U21" i="2"/>
  <c r="R21" i="2"/>
  <c r="S21" i="2" s="1"/>
  <c r="T21" i="2" s="1"/>
  <c r="E10" i="1"/>
  <c r="F10" i="2"/>
  <c r="L36" i="1"/>
  <c r="T36" i="1"/>
  <c r="U36" i="1" l="1"/>
  <c r="B4" i="13"/>
  <c r="I11" i="3"/>
  <c r="H13" i="3"/>
  <c r="H15" i="3"/>
  <c r="I10" i="3"/>
  <c r="H12" i="3"/>
  <c r="H14" i="3"/>
  <c r="D9" i="10"/>
  <c r="D7" i="10"/>
  <c r="E5" i="10"/>
  <c r="D8" i="10"/>
  <c r="D6" i="10"/>
  <c r="E4" i="10"/>
  <c r="L9" i="6"/>
  <c r="L7" i="6"/>
  <c r="M5" i="6"/>
  <c r="M4" i="6"/>
  <c r="L8" i="6"/>
  <c r="L6" i="6"/>
  <c r="B14" i="5"/>
  <c r="B12" i="5"/>
  <c r="C10" i="5"/>
  <c r="B15" i="5"/>
  <c r="B13" i="5"/>
  <c r="C11" i="5"/>
  <c r="J8" i="8"/>
  <c r="J6" i="8"/>
  <c r="K4" i="8"/>
  <c r="J9" i="8"/>
  <c r="J7" i="8"/>
  <c r="K5" i="8"/>
  <c r="J8" i="7"/>
  <c r="J9" i="7"/>
  <c r="K5" i="7"/>
  <c r="J7" i="7"/>
  <c r="J6" i="7"/>
  <c r="K4" i="7"/>
  <c r="F8" i="9"/>
  <c r="F9" i="9"/>
  <c r="G4" i="9"/>
  <c r="G5" i="9"/>
  <c r="F7" i="9"/>
  <c r="F6" i="9"/>
  <c r="B8" i="11"/>
  <c r="B6" i="11"/>
  <c r="C4" i="11"/>
  <c r="B9" i="11"/>
  <c r="B7" i="11"/>
  <c r="C5" i="11"/>
  <c r="M36" i="1"/>
  <c r="D4" i="12"/>
  <c r="W27" i="1"/>
  <c r="F4" i="10"/>
  <c r="N4" i="6"/>
  <c r="K19" i="1"/>
  <c r="J18" i="1"/>
  <c r="J19" i="1" s="1"/>
  <c r="J20" i="1" s="1"/>
  <c r="D19" i="1"/>
  <c r="D10" i="5"/>
  <c r="H27" i="1"/>
  <c r="L4" i="8"/>
  <c r="Z18" i="1"/>
  <c r="L4" i="7"/>
  <c r="O27" i="1"/>
  <c r="H4" i="9"/>
  <c r="D36" i="1"/>
  <c r="D4" i="11"/>
  <c r="V10" i="1"/>
  <c r="D10" i="4"/>
  <c r="B15" i="4"/>
  <c r="B13" i="4"/>
  <c r="C11" i="4"/>
  <c r="B14" i="4"/>
  <c r="B12" i="4"/>
  <c r="C10" i="4"/>
  <c r="O10" i="1"/>
  <c r="J10" i="3" s="1"/>
  <c r="R22" i="2"/>
  <c r="S22" i="2" s="1"/>
  <c r="T22" i="2" s="1"/>
  <c r="U22" i="2"/>
  <c r="F10" i="1"/>
  <c r="H10" i="2"/>
  <c r="K10" i="3" l="1"/>
  <c r="J14" i="3"/>
  <c r="J15" i="3"/>
  <c r="J13" i="3"/>
  <c r="J12" i="3"/>
  <c r="K11" i="3"/>
  <c r="E36" i="1"/>
  <c r="F4" i="11"/>
  <c r="P27" i="1"/>
  <c r="J4" i="9"/>
  <c r="N4" i="7"/>
  <c r="T19" i="1"/>
  <c r="S18" i="1"/>
  <c r="S19" i="1" s="1"/>
  <c r="S20" i="1" s="1"/>
  <c r="N4" i="8"/>
  <c r="A27" i="1"/>
  <c r="A28" i="1" s="1"/>
  <c r="A29" i="1" s="1"/>
  <c r="B28" i="1"/>
  <c r="E19" i="1"/>
  <c r="F10" i="5"/>
  <c r="L19" i="1"/>
  <c r="B10" i="6"/>
  <c r="F8" i="10"/>
  <c r="F6" i="10"/>
  <c r="G4" i="10"/>
  <c r="F9" i="10"/>
  <c r="F7" i="10"/>
  <c r="G5" i="10"/>
  <c r="D8" i="12"/>
  <c r="D6" i="12"/>
  <c r="E4" i="12"/>
  <c r="D9" i="12"/>
  <c r="D7" i="12"/>
  <c r="E5" i="12"/>
  <c r="B9" i="13"/>
  <c r="B6" i="13"/>
  <c r="C5" i="13"/>
  <c r="C4" i="13"/>
  <c r="B8" i="13"/>
  <c r="B7" i="13"/>
  <c r="E4" i="11"/>
  <c r="D8" i="11"/>
  <c r="D7" i="11"/>
  <c r="D9" i="11"/>
  <c r="D6" i="11"/>
  <c r="E5" i="11"/>
  <c r="H8" i="9"/>
  <c r="H9" i="9"/>
  <c r="I5" i="9"/>
  <c r="I4" i="9"/>
  <c r="H7" i="9"/>
  <c r="H6" i="9"/>
  <c r="L9" i="7"/>
  <c r="L8" i="7"/>
  <c r="L7" i="7"/>
  <c r="M4" i="7"/>
  <c r="M5" i="7"/>
  <c r="L6" i="7"/>
  <c r="M4" i="8"/>
  <c r="L8" i="8"/>
  <c r="L6" i="8"/>
  <c r="L9" i="8"/>
  <c r="L7" i="8"/>
  <c r="M5" i="8"/>
  <c r="D15" i="5"/>
  <c r="E10" i="5"/>
  <c r="D12" i="5"/>
  <c r="D14" i="5"/>
  <c r="E11" i="5"/>
  <c r="D13" i="5"/>
  <c r="N8" i="6"/>
  <c r="N6" i="6"/>
  <c r="O4" i="6"/>
  <c r="N9" i="6"/>
  <c r="N7" i="6"/>
  <c r="O5" i="6"/>
  <c r="X27" i="1"/>
  <c r="H4" i="10"/>
  <c r="N36" i="1"/>
  <c r="F4" i="12"/>
  <c r="V36" i="1"/>
  <c r="D4" i="13"/>
  <c r="D14" i="4"/>
  <c r="D12" i="4"/>
  <c r="E10" i="4"/>
  <c r="D15" i="4"/>
  <c r="D13" i="4"/>
  <c r="E11" i="4"/>
  <c r="P10" i="1"/>
  <c r="L10" i="3" s="1"/>
  <c r="W10" i="1"/>
  <c r="F10" i="4"/>
  <c r="U23" i="2"/>
  <c r="R23" i="2"/>
  <c r="S23" i="2" s="1"/>
  <c r="T23" i="2" s="1"/>
  <c r="G10" i="1"/>
  <c r="J10" i="2"/>
  <c r="E4" i="13" l="1"/>
  <c r="D8" i="13"/>
  <c r="D7" i="13"/>
  <c r="D9" i="13"/>
  <c r="D6" i="13"/>
  <c r="E5" i="13"/>
  <c r="F8" i="12"/>
  <c r="F6" i="12"/>
  <c r="G4" i="12"/>
  <c r="F9" i="12"/>
  <c r="F7" i="12"/>
  <c r="G5" i="12"/>
  <c r="H9" i="10"/>
  <c r="H7" i="10"/>
  <c r="I5" i="10"/>
  <c r="H8" i="10"/>
  <c r="H6" i="10"/>
  <c r="I4" i="10"/>
  <c r="B15" i="6"/>
  <c r="B13" i="6"/>
  <c r="C11" i="6"/>
  <c r="B14" i="6"/>
  <c r="B12" i="6"/>
  <c r="C10" i="6"/>
  <c r="F13" i="5"/>
  <c r="F15" i="5"/>
  <c r="G10" i="5"/>
  <c r="F14" i="5"/>
  <c r="G11" i="5"/>
  <c r="F12" i="5"/>
  <c r="C28" i="1"/>
  <c r="B10" i="8"/>
  <c r="N8" i="8"/>
  <c r="N6" i="8"/>
  <c r="O4" i="8"/>
  <c r="N9" i="8"/>
  <c r="N7" i="8"/>
  <c r="O5" i="8"/>
  <c r="U19" i="1"/>
  <c r="B10" i="7"/>
  <c r="J8" i="9"/>
  <c r="J9" i="9"/>
  <c r="K4" i="9"/>
  <c r="J7" i="9"/>
  <c r="J6" i="9"/>
  <c r="K5" i="9"/>
  <c r="F8" i="11"/>
  <c r="G5" i="11"/>
  <c r="F9" i="11"/>
  <c r="F7" i="11"/>
  <c r="G4" i="11"/>
  <c r="F6" i="11"/>
  <c r="L12" i="3"/>
  <c r="L14" i="3"/>
  <c r="M11" i="3"/>
  <c r="L13" i="3"/>
  <c r="L15" i="3"/>
  <c r="M10" i="3"/>
  <c r="W36" i="1"/>
  <c r="F4" i="13"/>
  <c r="O36" i="1"/>
  <c r="H4" i="12"/>
  <c r="Y27" i="1"/>
  <c r="J4" i="10"/>
  <c r="M19" i="1"/>
  <c r="D10" i="6"/>
  <c r="F19" i="1"/>
  <c r="H10" i="5"/>
  <c r="N9" i="7"/>
  <c r="N6" i="7"/>
  <c r="N8" i="7"/>
  <c r="O5" i="7"/>
  <c r="O4" i="7"/>
  <c r="N7" i="7"/>
  <c r="Q27" i="1"/>
  <c r="L4" i="9"/>
  <c r="F36" i="1"/>
  <c r="H4" i="11"/>
  <c r="F15" i="4"/>
  <c r="F13" i="4"/>
  <c r="G11" i="4"/>
  <c r="F14" i="4"/>
  <c r="F12" i="4"/>
  <c r="G10" i="4"/>
  <c r="X10" i="1"/>
  <c r="H10" i="4"/>
  <c r="Q10" i="1"/>
  <c r="N10" i="3" s="1"/>
  <c r="R24" i="2"/>
  <c r="S24" i="2" s="1"/>
  <c r="T24" i="2" s="1"/>
  <c r="U24" i="2"/>
  <c r="H10" i="1"/>
  <c r="L10" i="2"/>
  <c r="H8" i="11" l="1"/>
  <c r="H9" i="11"/>
  <c r="I4" i="11"/>
  <c r="I5" i="11"/>
  <c r="H7" i="11"/>
  <c r="H6" i="11"/>
  <c r="L9" i="9"/>
  <c r="L8" i="9"/>
  <c r="M5" i="9"/>
  <c r="M4" i="9"/>
  <c r="L7" i="9"/>
  <c r="L6" i="9"/>
  <c r="H15" i="5"/>
  <c r="I10" i="5"/>
  <c r="H12" i="5"/>
  <c r="H13" i="5"/>
  <c r="H14" i="5"/>
  <c r="I11" i="5"/>
  <c r="D14" i="6"/>
  <c r="D12" i="6"/>
  <c r="E10" i="6"/>
  <c r="D15" i="6"/>
  <c r="E11" i="6"/>
  <c r="D13" i="6"/>
  <c r="J8" i="10"/>
  <c r="J6" i="10"/>
  <c r="K4" i="10"/>
  <c r="J9" i="10"/>
  <c r="J7" i="10"/>
  <c r="K5" i="10"/>
  <c r="H9" i="12"/>
  <c r="H7" i="12"/>
  <c r="I5" i="12"/>
  <c r="H8" i="12"/>
  <c r="H6" i="12"/>
  <c r="I4" i="12"/>
  <c r="F8" i="13"/>
  <c r="F6" i="13"/>
  <c r="G4" i="13"/>
  <c r="F9" i="13"/>
  <c r="F7" i="13"/>
  <c r="G5" i="13"/>
  <c r="B14" i="7"/>
  <c r="B13" i="7"/>
  <c r="B15" i="7"/>
  <c r="C11" i="7"/>
  <c r="C10" i="7"/>
  <c r="B12" i="7"/>
  <c r="B15" i="8"/>
  <c r="B13" i="8"/>
  <c r="C11" i="8"/>
  <c r="B14" i="8"/>
  <c r="B12" i="8"/>
  <c r="C10" i="8"/>
  <c r="O10" i="3"/>
  <c r="N14" i="3"/>
  <c r="N15" i="3"/>
  <c r="N13" i="3"/>
  <c r="N12" i="3"/>
  <c r="O11" i="3"/>
  <c r="G36" i="1"/>
  <c r="J4" i="11"/>
  <c r="N4" i="9"/>
  <c r="J27" i="1"/>
  <c r="J28" i="1" s="1"/>
  <c r="J29" i="1" s="1"/>
  <c r="K28" i="1"/>
  <c r="G19" i="1"/>
  <c r="J10" i="5"/>
  <c r="N19" i="1"/>
  <c r="F10" i="6"/>
  <c r="Z27" i="1"/>
  <c r="L4" i="10"/>
  <c r="P36" i="1"/>
  <c r="J4" i="12"/>
  <c r="X36" i="1"/>
  <c r="H4" i="13"/>
  <c r="V19" i="1"/>
  <c r="D10" i="7"/>
  <c r="D28" i="1"/>
  <c r="D10" i="8"/>
  <c r="H15" i="4"/>
  <c r="H13" i="4"/>
  <c r="I11" i="4"/>
  <c r="H14" i="4"/>
  <c r="H12" i="4"/>
  <c r="I10" i="4"/>
  <c r="K11" i="1"/>
  <c r="B16" i="3" s="1"/>
  <c r="Y10" i="1"/>
  <c r="J10" i="4"/>
  <c r="U25" i="2"/>
  <c r="R25" i="2"/>
  <c r="S25" i="2" s="1"/>
  <c r="T25" i="2" s="1"/>
  <c r="B11" i="1"/>
  <c r="N10" i="2"/>
  <c r="B21" i="3" l="1"/>
  <c r="B19" i="3"/>
  <c r="C16" i="3"/>
  <c r="B20" i="3"/>
  <c r="B18" i="3"/>
  <c r="C17" i="3"/>
  <c r="E28" i="1"/>
  <c r="F10" i="8"/>
  <c r="W19" i="1"/>
  <c r="F10" i="7"/>
  <c r="Y36" i="1"/>
  <c r="J4" i="13"/>
  <c r="Q36" i="1"/>
  <c r="L4" i="12"/>
  <c r="N4" i="10"/>
  <c r="S27" i="1"/>
  <c r="S28" i="1" s="1"/>
  <c r="S29" i="1" s="1"/>
  <c r="T28" i="1"/>
  <c r="O19" i="1"/>
  <c r="H10" i="6"/>
  <c r="H19" i="1"/>
  <c r="L10" i="5"/>
  <c r="J8" i="11"/>
  <c r="J9" i="11"/>
  <c r="K5" i="11"/>
  <c r="J7" i="11"/>
  <c r="J6" i="11"/>
  <c r="K4" i="11"/>
  <c r="D14" i="8"/>
  <c r="D12" i="8"/>
  <c r="E10" i="8"/>
  <c r="D13" i="8"/>
  <c r="D15" i="8"/>
  <c r="E11" i="8"/>
  <c r="E10" i="7"/>
  <c r="D14" i="7"/>
  <c r="D12" i="7"/>
  <c r="D15" i="7"/>
  <c r="D13" i="7"/>
  <c r="E11" i="7"/>
  <c r="H9" i="13"/>
  <c r="H7" i="13"/>
  <c r="I5" i="13"/>
  <c r="H8" i="13"/>
  <c r="H6" i="13"/>
  <c r="I4" i="13"/>
  <c r="J9" i="12"/>
  <c r="J7" i="12"/>
  <c r="K5" i="12"/>
  <c r="J8" i="12"/>
  <c r="J6" i="12"/>
  <c r="K4" i="12"/>
  <c r="L9" i="10"/>
  <c r="L7" i="10"/>
  <c r="M5" i="10"/>
  <c r="L8" i="10"/>
  <c r="L6" i="10"/>
  <c r="M4" i="10"/>
  <c r="F15" i="6"/>
  <c r="F13" i="6"/>
  <c r="G11" i="6"/>
  <c r="F14" i="6"/>
  <c r="F12" i="6"/>
  <c r="G10" i="6"/>
  <c r="J15" i="5"/>
  <c r="J14" i="5"/>
  <c r="K10" i="5"/>
  <c r="K11" i="5"/>
  <c r="J12" i="5"/>
  <c r="J13" i="5"/>
  <c r="L28" i="1"/>
  <c r="B10" i="9"/>
  <c r="N8" i="9"/>
  <c r="N9" i="9"/>
  <c r="O4" i="9"/>
  <c r="O5" i="9"/>
  <c r="N7" i="9"/>
  <c r="N6" i="9"/>
  <c r="H36" i="1"/>
  <c r="L4" i="11"/>
  <c r="J14" i="4"/>
  <c r="J12" i="4"/>
  <c r="K10" i="4"/>
  <c r="J15" i="4"/>
  <c r="J13" i="4"/>
  <c r="K11" i="4"/>
  <c r="Z10" i="1"/>
  <c r="L10" i="4"/>
  <c r="L11" i="1"/>
  <c r="D16" i="3" s="1"/>
  <c r="U26" i="2"/>
  <c r="R26" i="2"/>
  <c r="S26" i="2" s="1"/>
  <c r="T26" i="2" s="1"/>
  <c r="C11" i="1"/>
  <c r="B16" i="2"/>
  <c r="N4" i="11" l="1"/>
  <c r="A36" i="1"/>
  <c r="A37" i="1" s="1"/>
  <c r="A38" i="1" s="1"/>
  <c r="B37" i="1"/>
  <c r="M28" i="1"/>
  <c r="D10" i="9"/>
  <c r="B20" i="1"/>
  <c r="N10" i="5"/>
  <c r="P19" i="1"/>
  <c r="J10" i="6"/>
  <c r="L9" i="12"/>
  <c r="L7" i="12"/>
  <c r="M5" i="12"/>
  <c r="L8" i="12"/>
  <c r="L6" i="12"/>
  <c r="M4" i="12"/>
  <c r="J9" i="13"/>
  <c r="J7" i="13"/>
  <c r="K5" i="13"/>
  <c r="J8" i="13"/>
  <c r="J6" i="13"/>
  <c r="K4" i="13"/>
  <c r="F15" i="7"/>
  <c r="F14" i="7"/>
  <c r="F13" i="7"/>
  <c r="F12" i="7"/>
  <c r="G11" i="7"/>
  <c r="G10" i="7"/>
  <c r="F15" i="8"/>
  <c r="F13" i="8"/>
  <c r="G11" i="8"/>
  <c r="F14" i="8"/>
  <c r="F12" i="8"/>
  <c r="G10" i="8"/>
  <c r="D18" i="3"/>
  <c r="D20" i="3"/>
  <c r="E17" i="3"/>
  <c r="D19" i="3"/>
  <c r="D21" i="3"/>
  <c r="E16" i="3"/>
  <c r="L8" i="11"/>
  <c r="L6" i="11"/>
  <c r="M4" i="11"/>
  <c r="L9" i="11"/>
  <c r="L7" i="11"/>
  <c r="M5" i="11"/>
  <c r="B14" i="9"/>
  <c r="B13" i="9"/>
  <c r="B15" i="9"/>
  <c r="C11" i="9"/>
  <c r="C10" i="9"/>
  <c r="B12" i="9"/>
  <c r="L15" i="5"/>
  <c r="L13" i="5"/>
  <c r="M11" i="5"/>
  <c r="M10" i="5"/>
  <c r="L14" i="5"/>
  <c r="L12" i="5"/>
  <c r="H14" i="6"/>
  <c r="H12" i="6"/>
  <c r="I10" i="6"/>
  <c r="H15" i="6"/>
  <c r="H13" i="6"/>
  <c r="I11" i="6"/>
  <c r="U28" i="1"/>
  <c r="B10" i="10"/>
  <c r="N8" i="10"/>
  <c r="N6" i="10"/>
  <c r="O4" i="10"/>
  <c r="N9" i="10"/>
  <c r="N7" i="10"/>
  <c r="O5" i="10"/>
  <c r="N4" i="12"/>
  <c r="K37" i="1"/>
  <c r="J36" i="1"/>
  <c r="J37" i="1" s="1"/>
  <c r="J38" i="1" s="1"/>
  <c r="Z36" i="1"/>
  <c r="L4" i="13"/>
  <c r="X19" i="1"/>
  <c r="H10" i="7"/>
  <c r="F28" i="1"/>
  <c r="H10" i="8"/>
  <c r="L15" i="4"/>
  <c r="L13" i="4"/>
  <c r="M11" i="4"/>
  <c r="L14" i="4"/>
  <c r="L12" i="4"/>
  <c r="M10" i="4"/>
  <c r="M11" i="1"/>
  <c r="F16" i="3" s="1"/>
  <c r="T11" i="1"/>
  <c r="N10" i="4"/>
  <c r="U27" i="2"/>
  <c r="R27" i="2"/>
  <c r="S27" i="2" s="1"/>
  <c r="T27" i="2" s="1"/>
  <c r="D11" i="1"/>
  <c r="D16" i="2"/>
  <c r="H14" i="8" l="1"/>
  <c r="H12" i="8"/>
  <c r="I10" i="8"/>
  <c r="H15" i="8"/>
  <c r="H13" i="8"/>
  <c r="I11" i="8"/>
  <c r="H15" i="7"/>
  <c r="I10" i="7"/>
  <c r="H14" i="7"/>
  <c r="H13" i="7"/>
  <c r="H12" i="7"/>
  <c r="I11" i="7"/>
  <c r="L8" i="13"/>
  <c r="L6" i="13"/>
  <c r="M4" i="13"/>
  <c r="L9" i="13"/>
  <c r="L7" i="13"/>
  <c r="M5" i="13"/>
  <c r="N9" i="12"/>
  <c r="N7" i="12"/>
  <c r="O5" i="12"/>
  <c r="N8" i="12"/>
  <c r="N6" i="12"/>
  <c r="O4" i="12"/>
  <c r="V28" i="1"/>
  <c r="D10" i="10"/>
  <c r="Q19" i="1"/>
  <c r="L10" i="6"/>
  <c r="C20" i="1"/>
  <c r="B16" i="5"/>
  <c r="N28" i="1"/>
  <c r="F10" i="9"/>
  <c r="F19" i="3"/>
  <c r="F18" i="3"/>
  <c r="F21" i="3"/>
  <c r="G16" i="3"/>
  <c r="G17" i="3"/>
  <c r="F20" i="3"/>
  <c r="G28" i="1"/>
  <c r="J10" i="8"/>
  <c r="Y19" i="1"/>
  <c r="J10" i="7"/>
  <c r="N4" i="13"/>
  <c r="T37" i="1"/>
  <c r="S36" i="1"/>
  <c r="S37" i="1" s="1"/>
  <c r="S38" i="1" s="1"/>
  <c r="L37" i="1"/>
  <c r="B10" i="12"/>
  <c r="B14" i="10"/>
  <c r="B12" i="10"/>
  <c r="C10" i="10"/>
  <c r="B15" i="10"/>
  <c r="B13" i="10"/>
  <c r="C11" i="10"/>
  <c r="J14" i="6"/>
  <c r="J12" i="6"/>
  <c r="K10" i="6"/>
  <c r="J15" i="6"/>
  <c r="J13" i="6"/>
  <c r="K11" i="6"/>
  <c r="N14" i="5"/>
  <c r="O11" i="5"/>
  <c r="N15" i="5"/>
  <c r="N13" i="5"/>
  <c r="O10" i="5"/>
  <c r="N12" i="5"/>
  <c r="D15" i="9"/>
  <c r="D14" i="9"/>
  <c r="E10" i="9"/>
  <c r="D12" i="9"/>
  <c r="E11" i="9"/>
  <c r="D13" i="9"/>
  <c r="C37" i="1"/>
  <c r="B10" i="11"/>
  <c r="N8" i="11"/>
  <c r="N7" i="11"/>
  <c r="N9" i="11"/>
  <c r="O5" i="11"/>
  <c r="O4" i="11"/>
  <c r="N6" i="11"/>
  <c r="N14" i="4"/>
  <c r="N12" i="4"/>
  <c r="O10" i="4"/>
  <c r="N15" i="4"/>
  <c r="N13" i="4"/>
  <c r="O11" i="4"/>
  <c r="U11" i="1"/>
  <c r="B16" i="4"/>
  <c r="N11" i="1"/>
  <c r="H16" i="3" s="1"/>
  <c r="R28" i="2"/>
  <c r="S28" i="2" s="1"/>
  <c r="T28" i="2" s="1"/>
  <c r="U28" i="2"/>
  <c r="E11" i="1"/>
  <c r="F16" i="2"/>
  <c r="I17" i="3" l="1"/>
  <c r="H19" i="3"/>
  <c r="H21" i="3"/>
  <c r="H18" i="3"/>
  <c r="H20" i="3"/>
  <c r="I16" i="3"/>
  <c r="D37" i="1"/>
  <c r="D10" i="11"/>
  <c r="M37" i="1"/>
  <c r="D10" i="12"/>
  <c r="U37" i="1"/>
  <c r="B10" i="13"/>
  <c r="J15" i="7"/>
  <c r="J14" i="7"/>
  <c r="K11" i="7"/>
  <c r="K10" i="7"/>
  <c r="J13" i="7"/>
  <c r="J12" i="7"/>
  <c r="J14" i="8"/>
  <c r="J12" i="8"/>
  <c r="K10" i="8"/>
  <c r="J15" i="8"/>
  <c r="J13" i="8"/>
  <c r="K11" i="8"/>
  <c r="F15" i="9"/>
  <c r="F14" i="9"/>
  <c r="G11" i="9"/>
  <c r="F13" i="9"/>
  <c r="F12" i="9"/>
  <c r="G10" i="9"/>
  <c r="B19" i="5"/>
  <c r="B21" i="5"/>
  <c r="C17" i="5"/>
  <c r="B18" i="5"/>
  <c r="B20" i="5"/>
  <c r="C16" i="5"/>
  <c r="L14" i="6"/>
  <c r="L12" i="6"/>
  <c r="M10" i="6"/>
  <c r="L15" i="6"/>
  <c r="L13" i="6"/>
  <c r="M11" i="6"/>
  <c r="D15" i="10"/>
  <c r="D13" i="10"/>
  <c r="E11" i="10"/>
  <c r="E10" i="10"/>
  <c r="D14" i="10"/>
  <c r="D12" i="10"/>
  <c r="B15" i="11"/>
  <c r="B13" i="11"/>
  <c r="C11" i="11"/>
  <c r="B14" i="11"/>
  <c r="B12" i="11"/>
  <c r="C10" i="11"/>
  <c r="B14" i="12"/>
  <c r="B12" i="12"/>
  <c r="C10" i="12"/>
  <c r="B15" i="12"/>
  <c r="B13" i="12"/>
  <c r="C11" i="12"/>
  <c r="N8" i="13"/>
  <c r="N6" i="13"/>
  <c r="O4" i="13"/>
  <c r="N9" i="13"/>
  <c r="N7" i="13"/>
  <c r="O5" i="13"/>
  <c r="Z19" i="1"/>
  <c r="L10" i="7"/>
  <c r="H28" i="1"/>
  <c r="L10" i="8"/>
  <c r="O28" i="1"/>
  <c r="H10" i="9"/>
  <c r="D20" i="1"/>
  <c r="D16" i="5"/>
  <c r="K20" i="1"/>
  <c r="N10" i="6"/>
  <c r="W28" i="1"/>
  <c r="F10" i="10"/>
  <c r="B19" i="4"/>
  <c r="C16" i="4"/>
  <c r="B18" i="4"/>
  <c r="B21" i="4"/>
  <c r="C17" i="4"/>
  <c r="B20" i="4"/>
  <c r="O11" i="1"/>
  <c r="J16" i="3" s="1"/>
  <c r="V11" i="1"/>
  <c r="D16" i="4"/>
  <c r="U29" i="2"/>
  <c r="R29" i="2"/>
  <c r="S29" i="2" s="1"/>
  <c r="T29" i="2" s="1"/>
  <c r="F11" i="1"/>
  <c r="H16" i="2"/>
  <c r="F15" i="10" l="1"/>
  <c r="F13" i="10"/>
  <c r="G11" i="10"/>
  <c r="F14" i="10"/>
  <c r="F12" i="10"/>
  <c r="G10" i="10"/>
  <c r="N15" i="6"/>
  <c r="N13" i="6"/>
  <c r="O11" i="6"/>
  <c r="N14" i="6"/>
  <c r="N12" i="6"/>
  <c r="O10" i="6"/>
  <c r="D20" i="5"/>
  <c r="D21" i="5"/>
  <c r="E17" i="5"/>
  <c r="D18" i="5"/>
  <c r="D19" i="5"/>
  <c r="E16" i="5"/>
  <c r="H15" i="9"/>
  <c r="H14" i="9"/>
  <c r="I10" i="9"/>
  <c r="H12" i="9"/>
  <c r="H13" i="9"/>
  <c r="I11" i="9"/>
  <c r="L14" i="8"/>
  <c r="L12" i="8"/>
  <c r="M10" i="8"/>
  <c r="L15" i="8"/>
  <c r="L13" i="8"/>
  <c r="M11" i="8"/>
  <c r="M10" i="7"/>
  <c r="L13" i="7"/>
  <c r="M11" i="7"/>
  <c r="L15" i="7"/>
  <c r="L14" i="7"/>
  <c r="L12" i="7"/>
  <c r="B14" i="13"/>
  <c r="B12" i="13"/>
  <c r="C10" i="13"/>
  <c r="B15" i="13"/>
  <c r="B13" i="13"/>
  <c r="C11" i="13"/>
  <c r="D15" i="12"/>
  <c r="D13" i="12"/>
  <c r="E11" i="12"/>
  <c r="E10" i="12"/>
  <c r="D14" i="12"/>
  <c r="D12" i="12"/>
  <c r="D15" i="11"/>
  <c r="D14" i="11"/>
  <c r="E10" i="11"/>
  <c r="D12" i="11"/>
  <c r="E11" i="11"/>
  <c r="D13" i="11"/>
  <c r="K16" i="3"/>
  <c r="J20" i="3"/>
  <c r="J18" i="3"/>
  <c r="K17" i="3"/>
  <c r="J21" i="3"/>
  <c r="J19" i="3"/>
  <c r="X28" i="1"/>
  <c r="H10" i="10"/>
  <c r="L20" i="1"/>
  <c r="B16" i="6"/>
  <c r="E20" i="1"/>
  <c r="F16" i="5"/>
  <c r="P28" i="1"/>
  <c r="J10" i="9"/>
  <c r="B29" i="1"/>
  <c r="N10" i="8"/>
  <c r="T20" i="1"/>
  <c r="N10" i="7"/>
  <c r="V37" i="1"/>
  <c r="D10" i="13"/>
  <c r="N37" i="1"/>
  <c r="F10" i="12"/>
  <c r="E37" i="1"/>
  <c r="F10" i="11"/>
  <c r="D20" i="4"/>
  <c r="D18" i="4"/>
  <c r="E16" i="4"/>
  <c r="D21" i="4"/>
  <c r="D19" i="4"/>
  <c r="E17" i="4"/>
  <c r="W11" i="1"/>
  <c r="F16" i="4"/>
  <c r="P11" i="1"/>
  <c r="L16" i="3" s="1"/>
  <c r="U30" i="2"/>
  <c r="R30" i="2"/>
  <c r="S30" i="2" s="1"/>
  <c r="T30" i="2" s="1"/>
  <c r="G11" i="1"/>
  <c r="J16" i="2"/>
  <c r="F15" i="11" l="1"/>
  <c r="G11" i="11"/>
  <c r="F14" i="11"/>
  <c r="F13" i="11"/>
  <c r="F12" i="11"/>
  <c r="G10" i="11"/>
  <c r="F15" i="12"/>
  <c r="F13" i="12"/>
  <c r="G11" i="12"/>
  <c r="F14" i="12"/>
  <c r="F12" i="12"/>
  <c r="G10" i="12"/>
  <c r="E10" i="13"/>
  <c r="D14" i="13"/>
  <c r="D12" i="13"/>
  <c r="D15" i="13"/>
  <c r="D13" i="13"/>
  <c r="E11" i="13"/>
  <c r="N14" i="7"/>
  <c r="N13" i="7"/>
  <c r="N15" i="7"/>
  <c r="O11" i="7"/>
  <c r="N12" i="7"/>
  <c r="O10" i="7"/>
  <c r="N15" i="8"/>
  <c r="N13" i="8"/>
  <c r="O11" i="8"/>
  <c r="N14" i="8"/>
  <c r="N12" i="8"/>
  <c r="O10" i="8"/>
  <c r="J14" i="9"/>
  <c r="K11" i="9"/>
  <c r="K10" i="9"/>
  <c r="J12" i="9"/>
  <c r="J15" i="9"/>
  <c r="J13" i="9"/>
  <c r="F20" i="5"/>
  <c r="G16" i="5"/>
  <c r="F19" i="5"/>
  <c r="F18" i="5"/>
  <c r="F21" i="5"/>
  <c r="G17" i="5"/>
  <c r="B21" i="6"/>
  <c r="B19" i="6"/>
  <c r="C16" i="6"/>
  <c r="B20" i="6"/>
  <c r="C17" i="6"/>
  <c r="B18" i="6"/>
  <c r="I10" i="10"/>
  <c r="H14" i="10"/>
  <c r="H12" i="10"/>
  <c r="H15" i="10"/>
  <c r="H13" i="10"/>
  <c r="I11" i="10"/>
  <c r="L18" i="3"/>
  <c r="L20" i="3"/>
  <c r="M17" i="3"/>
  <c r="L19" i="3"/>
  <c r="L21" i="3"/>
  <c r="M16" i="3"/>
  <c r="F37" i="1"/>
  <c r="H10" i="11"/>
  <c r="O37" i="1"/>
  <c r="H10" i="12"/>
  <c r="W37" i="1"/>
  <c r="F10" i="13"/>
  <c r="U20" i="1"/>
  <c r="B16" i="7"/>
  <c r="C29" i="1"/>
  <c r="B16" i="8"/>
  <c r="Q28" i="1"/>
  <c r="L10" i="9"/>
  <c r="F20" i="1"/>
  <c r="H16" i="5"/>
  <c r="M20" i="1"/>
  <c r="D16" i="6"/>
  <c r="Y28" i="1"/>
  <c r="J10" i="10"/>
  <c r="F20" i="4"/>
  <c r="G16" i="4"/>
  <c r="G17" i="4"/>
  <c r="F21" i="4"/>
  <c r="F18" i="4"/>
  <c r="F19" i="4"/>
  <c r="Q11" i="1"/>
  <c r="N16" i="3" s="1"/>
  <c r="X11" i="1"/>
  <c r="H16" i="4"/>
  <c r="U31" i="2"/>
  <c r="R31" i="2"/>
  <c r="S31" i="2" s="1"/>
  <c r="T31" i="2" s="1"/>
  <c r="H11" i="1"/>
  <c r="L16" i="2"/>
  <c r="J14" i="10" l="1"/>
  <c r="J12" i="10"/>
  <c r="K10" i="10"/>
  <c r="J15" i="10"/>
  <c r="J13" i="10"/>
  <c r="K11" i="10"/>
  <c r="D21" i="6"/>
  <c r="D19" i="6"/>
  <c r="E17" i="6"/>
  <c r="D20" i="6"/>
  <c r="D18" i="6"/>
  <c r="E16" i="6"/>
  <c r="H21" i="5"/>
  <c r="H20" i="5"/>
  <c r="H19" i="5"/>
  <c r="I16" i="5"/>
  <c r="I17" i="5"/>
  <c r="H18" i="5"/>
  <c r="L15" i="9"/>
  <c r="L13" i="9"/>
  <c r="M11" i="9"/>
  <c r="M10" i="9"/>
  <c r="L14" i="9"/>
  <c r="L12" i="9"/>
  <c r="B21" i="8"/>
  <c r="B19" i="8"/>
  <c r="C16" i="8"/>
  <c r="B20" i="8"/>
  <c r="C17" i="8"/>
  <c r="B18" i="8"/>
  <c r="B20" i="7"/>
  <c r="B21" i="7"/>
  <c r="C17" i="7"/>
  <c r="C16" i="7"/>
  <c r="B19" i="7"/>
  <c r="B18" i="7"/>
  <c r="F14" i="13"/>
  <c r="F12" i="13"/>
  <c r="G10" i="13"/>
  <c r="F15" i="13"/>
  <c r="F13" i="13"/>
  <c r="G11" i="13"/>
  <c r="H15" i="12"/>
  <c r="H13" i="12"/>
  <c r="I11" i="12"/>
  <c r="I10" i="12"/>
  <c r="H14" i="12"/>
  <c r="H12" i="12"/>
  <c r="H14" i="11"/>
  <c r="H15" i="11"/>
  <c r="I10" i="11"/>
  <c r="H12" i="11"/>
  <c r="H13" i="11"/>
  <c r="I11" i="11"/>
  <c r="N20" i="3"/>
  <c r="O16" i="3"/>
  <c r="O17" i="3"/>
  <c r="N18" i="3"/>
  <c r="N21" i="3"/>
  <c r="N19" i="3"/>
  <c r="Z28" i="1"/>
  <c r="L10" i="10"/>
  <c r="N20" i="1"/>
  <c r="F16" i="6"/>
  <c r="G20" i="1"/>
  <c r="J16" i="5"/>
  <c r="K29" i="1"/>
  <c r="N10" i="9"/>
  <c r="D29" i="1"/>
  <c r="D16" i="8"/>
  <c r="V20" i="1"/>
  <c r="D16" i="7"/>
  <c r="X37" i="1"/>
  <c r="H10" i="13"/>
  <c r="P37" i="1"/>
  <c r="J10" i="12"/>
  <c r="G37" i="1"/>
  <c r="J10" i="11"/>
  <c r="H21" i="4"/>
  <c r="H19" i="4"/>
  <c r="I17" i="4"/>
  <c r="H20" i="4"/>
  <c r="H18" i="4"/>
  <c r="I16" i="4"/>
  <c r="Y11" i="1"/>
  <c r="J16" i="4"/>
  <c r="K12" i="1"/>
  <c r="B22" i="3" s="1"/>
  <c r="R32" i="2"/>
  <c r="S32" i="2" s="1"/>
  <c r="T32" i="2" s="1"/>
  <c r="U32" i="2"/>
  <c r="B12" i="1"/>
  <c r="N16" i="2"/>
  <c r="J15" i="11" l="1"/>
  <c r="J14" i="11"/>
  <c r="K11" i="11"/>
  <c r="K10" i="11"/>
  <c r="J13" i="11"/>
  <c r="J12" i="11"/>
  <c r="J15" i="12"/>
  <c r="J13" i="12"/>
  <c r="K11" i="12"/>
  <c r="J14" i="12"/>
  <c r="J12" i="12"/>
  <c r="K10" i="12"/>
  <c r="H15" i="13"/>
  <c r="H13" i="13"/>
  <c r="I11" i="13"/>
  <c r="I10" i="13"/>
  <c r="H14" i="13"/>
  <c r="H12" i="13"/>
  <c r="D21" i="7"/>
  <c r="E16" i="7"/>
  <c r="D19" i="7"/>
  <c r="D18" i="7"/>
  <c r="D20" i="7"/>
  <c r="E17" i="7"/>
  <c r="D20" i="8"/>
  <c r="D18" i="8"/>
  <c r="E16" i="8"/>
  <c r="D21" i="8"/>
  <c r="D19" i="8"/>
  <c r="E17" i="8"/>
  <c r="N14" i="9"/>
  <c r="N13" i="9"/>
  <c r="N15" i="9"/>
  <c r="O11" i="9"/>
  <c r="N12" i="9"/>
  <c r="O10" i="9"/>
  <c r="J19" i="5"/>
  <c r="J21" i="5"/>
  <c r="J18" i="5"/>
  <c r="J20" i="5"/>
  <c r="K17" i="5"/>
  <c r="K16" i="5"/>
  <c r="F21" i="6"/>
  <c r="F19" i="6"/>
  <c r="G16" i="6"/>
  <c r="F20" i="6"/>
  <c r="F18" i="6"/>
  <c r="G17" i="6"/>
  <c r="L15" i="10"/>
  <c r="L13" i="10"/>
  <c r="M11" i="10"/>
  <c r="M10" i="10"/>
  <c r="L14" i="10"/>
  <c r="L12" i="10"/>
  <c r="C23" i="3"/>
  <c r="B24" i="3"/>
  <c r="C22" i="3"/>
  <c r="B27" i="3"/>
  <c r="B26" i="3"/>
  <c r="B25" i="3"/>
  <c r="H37" i="1"/>
  <c r="L10" i="11"/>
  <c r="Q37" i="1"/>
  <c r="L10" i="12"/>
  <c r="Y37" i="1"/>
  <c r="J10" i="13"/>
  <c r="W20" i="1"/>
  <c r="F16" i="7"/>
  <c r="E29" i="1"/>
  <c r="F16" i="8"/>
  <c r="L29" i="1"/>
  <c r="B16" i="9"/>
  <c r="H20" i="1"/>
  <c r="L16" i="5"/>
  <c r="O20" i="1"/>
  <c r="H16" i="6"/>
  <c r="T29" i="1"/>
  <c r="N10" i="10"/>
  <c r="J20" i="4"/>
  <c r="K17" i="4"/>
  <c r="J18" i="4"/>
  <c r="J21" i="4"/>
  <c r="J19" i="4"/>
  <c r="K16" i="4"/>
  <c r="L12" i="1"/>
  <c r="D22" i="3" s="1"/>
  <c r="J12" i="1"/>
  <c r="Z11" i="1"/>
  <c r="L16" i="4"/>
  <c r="U33" i="2"/>
  <c r="R33" i="2"/>
  <c r="S33" i="2" s="1"/>
  <c r="T33" i="2" s="1"/>
  <c r="C12" i="1"/>
  <c r="B22" i="2"/>
  <c r="A12" i="1"/>
  <c r="N14" i="10" l="1"/>
  <c r="N12" i="10"/>
  <c r="O10" i="10"/>
  <c r="N15" i="10"/>
  <c r="N13" i="10"/>
  <c r="O11" i="10"/>
  <c r="H21" i="6"/>
  <c r="H19" i="6"/>
  <c r="I17" i="6"/>
  <c r="H20" i="6"/>
  <c r="H18" i="6"/>
  <c r="I16" i="6"/>
  <c r="L20" i="5"/>
  <c r="L21" i="5"/>
  <c r="M16" i="5"/>
  <c r="M17" i="5"/>
  <c r="L19" i="5"/>
  <c r="L18" i="5"/>
  <c r="B21" i="9"/>
  <c r="B20" i="9"/>
  <c r="C17" i="9"/>
  <c r="B18" i="9"/>
  <c r="B19" i="9"/>
  <c r="C16" i="9"/>
  <c r="F21" i="8"/>
  <c r="F19" i="8"/>
  <c r="G16" i="8"/>
  <c r="F20" i="8"/>
  <c r="F18" i="8"/>
  <c r="G17" i="8"/>
  <c r="F20" i="7"/>
  <c r="F19" i="7"/>
  <c r="F21" i="7"/>
  <c r="G17" i="7"/>
  <c r="G16" i="7"/>
  <c r="F18" i="7"/>
  <c r="J14" i="13"/>
  <c r="J12" i="13"/>
  <c r="K10" i="13"/>
  <c r="J15" i="13"/>
  <c r="J13" i="13"/>
  <c r="K11" i="13"/>
  <c r="M10" i="12"/>
  <c r="L14" i="12"/>
  <c r="L12" i="12"/>
  <c r="L15" i="12"/>
  <c r="L13" i="12"/>
  <c r="M11" i="12"/>
  <c r="L15" i="11"/>
  <c r="L13" i="11"/>
  <c r="M11" i="11"/>
  <c r="M10" i="11"/>
  <c r="L14" i="11"/>
  <c r="L12" i="11"/>
  <c r="E22" i="3"/>
  <c r="D24" i="3"/>
  <c r="D25" i="3"/>
  <c r="D26" i="3"/>
  <c r="D27" i="3"/>
  <c r="E23" i="3"/>
  <c r="U29" i="1"/>
  <c r="B16" i="10"/>
  <c r="P20" i="1"/>
  <c r="J16" i="6"/>
  <c r="B21" i="1"/>
  <c r="N16" i="5"/>
  <c r="M29" i="1"/>
  <c r="D16" i="9"/>
  <c r="F29" i="1"/>
  <c r="H16" i="8"/>
  <c r="X20" i="1"/>
  <c r="H16" i="7"/>
  <c r="Z37" i="1"/>
  <c r="L10" i="13"/>
  <c r="K38" i="1"/>
  <c r="N10" i="12"/>
  <c r="B38" i="1"/>
  <c r="N10" i="11"/>
  <c r="T12" i="1"/>
  <c r="N16" i="4"/>
  <c r="L21" i="4"/>
  <c r="L19" i="4"/>
  <c r="M17" i="4"/>
  <c r="L20" i="4"/>
  <c r="L18" i="4"/>
  <c r="M16" i="4"/>
  <c r="M12" i="1"/>
  <c r="F22" i="3" s="1"/>
  <c r="U34" i="2"/>
  <c r="R34" i="2"/>
  <c r="S34" i="2" s="1"/>
  <c r="T34" i="2" s="1"/>
  <c r="D12" i="1"/>
  <c r="D22" i="2"/>
  <c r="N14" i="11" l="1"/>
  <c r="N15" i="11"/>
  <c r="N12" i="11"/>
  <c r="O11" i="11"/>
  <c r="N13" i="11"/>
  <c r="O10" i="11"/>
  <c r="N14" i="12"/>
  <c r="N12" i="12"/>
  <c r="O10" i="12"/>
  <c r="N15" i="12"/>
  <c r="N13" i="12"/>
  <c r="O11" i="12"/>
  <c r="M10" i="13"/>
  <c r="L14" i="13"/>
  <c r="L12" i="13"/>
  <c r="L15" i="13"/>
  <c r="L13" i="13"/>
  <c r="M11" i="13"/>
  <c r="I16" i="7"/>
  <c r="H18" i="7"/>
  <c r="H21" i="7"/>
  <c r="H20" i="7"/>
  <c r="I17" i="7"/>
  <c r="H19" i="7"/>
  <c r="H21" i="8"/>
  <c r="H19" i="8"/>
  <c r="I17" i="8"/>
  <c r="H20" i="8"/>
  <c r="H18" i="8"/>
  <c r="I16" i="8"/>
  <c r="D20" i="9"/>
  <c r="D21" i="9"/>
  <c r="D18" i="9"/>
  <c r="E17" i="9"/>
  <c r="E16" i="9"/>
  <c r="D19" i="9"/>
  <c r="N18" i="5"/>
  <c r="N20" i="5"/>
  <c r="N19" i="5"/>
  <c r="N21" i="5"/>
  <c r="O16" i="5"/>
  <c r="O17" i="5"/>
  <c r="J21" i="6"/>
  <c r="J19" i="6"/>
  <c r="K16" i="6"/>
  <c r="J20" i="6"/>
  <c r="K17" i="6"/>
  <c r="J18" i="6"/>
  <c r="B21" i="10"/>
  <c r="B19" i="10"/>
  <c r="C17" i="10"/>
  <c r="B20" i="10"/>
  <c r="B18" i="10"/>
  <c r="C16" i="10"/>
  <c r="G23" i="3"/>
  <c r="G22" i="3"/>
  <c r="F27" i="3"/>
  <c r="F26" i="3"/>
  <c r="F25" i="3"/>
  <c r="F24" i="3"/>
  <c r="C38" i="1"/>
  <c r="B16" i="11"/>
  <c r="L38" i="1"/>
  <c r="B16" i="12"/>
  <c r="T38" i="1"/>
  <c r="N10" i="13"/>
  <c r="Y20" i="1"/>
  <c r="J16" i="7"/>
  <c r="G29" i="1"/>
  <c r="J16" i="8"/>
  <c r="N29" i="1"/>
  <c r="F16" i="9"/>
  <c r="C21" i="1"/>
  <c r="B22" i="5"/>
  <c r="A21" i="1"/>
  <c r="Q20" i="1"/>
  <c r="L16" i="6"/>
  <c r="V29" i="1"/>
  <c r="D16" i="10"/>
  <c r="N12" i="1"/>
  <c r="H22" i="3" s="1"/>
  <c r="N21" i="4"/>
  <c r="N18" i="4"/>
  <c r="N19" i="4"/>
  <c r="N20" i="4"/>
  <c r="O16" i="4"/>
  <c r="O17" i="4"/>
  <c r="B22" i="4"/>
  <c r="U12" i="1"/>
  <c r="S12" i="1"/>
  <c r="U35" i="2"/>
  <c r="R35" i="2"/>
  <c r="S35" i="2" s="1"/>
  <c r="T35" i="2" s="1"/>
  <c r="E12" i="1"/>
  <c r="F22" i="2"/>
  <c r="I23" i="3" l="1"/>
  <c r="I22" i="3"/>
  <c r="H25" i="3"/>
  <c r="H26" i="3"/>
  <c r="H27" i="3"/>
  <c r="H24" i="3"/>
  <c r="W29" i="1"/>
  <c r="F16" i="10"/>
  <c r="K21" i="1"/>
  <c r="N16" i="6"/>
  <c r="B26" i="5"/>
  <c r="B25" i="5"/>
  <c r="C22" i="5"/>
  <c r="B24" i="5"/>
  <c r="C23" i="5"/>
  <c r="B27" i="5"/>
  <c r="F20" i="9"/>
  <c r="F19" i="9"/>
  <c r="F21" i="9"/>
  <c r="F18" i="9"/>
  <c r="G16" i="9"/>
  <c r="G17" i="9"/>
  <c r="J21" i="8"/>
  <c r="J19" i="8"/>
  <c r="K16" i="8"/>
  <c r="J20" i="8"/>
  <c r="K17" i="8"/>
  <c r="J18" i="8"/>
  <c r="J20" i="7"/>
  <c r="J21" i="7"/>
  <c r="K17" i="7"/>
  <c r="J19" i="7"/>
  <c r="K16" i="7"/>
  <c r="J18" i="7"/>
  <c r="N15" i="13"/>
  <c r="N13" i="13"/>
  <c r="O11" i="13"/>
  <c r="N14" i="13"/>
  <c r="N12" i="13"/>
  <c r="O10" i="13"/>
  <c r="B21" i="12"/>
  <c r="B18" i="12"/>
  <c r="C17" i="12"/>
  <c r="B20" i="12"/>
  <c r="B19" i="12"/>
  <c r="C16" i="12"/>
  <c r="B21" i="11"/>
  <c r="B20" i="11"/>
  <c r="C17" i="11"/>
  <c r="B18" i="11"/>
  <c r="B19" i="11"/>
  <c r="C16" i="11"/>
  <c r="D21" i="10"/>
  <c r="D19" i="10"/>
  <c r="E17" i="10"/>
  <c r="E16" i="10"/>
  <c r="D20" i="10"/>
  <c r="D18" i="10"/>
  <c r="L21" i="6"/>
  <c r="L19" i="6"/>
  <c r="M17" i="6"/>
  <c r="L20" i="6"/>
  <c r="L18" i="6"/>
  <c r="M16" i="6"/>
  <c r="D21" i="1"/>
  <c r="D22" i="5"/>
  <c r="O29" i="1"/>
  <c r="H16" i="9"/>
  <c r="H29" i="1"/>
  <c r="L16" i="8"/>
  <c r="Z20" i="1"/>
  <c r="L16" i="7"/>
  <c r="U38" i="1"/>
  <c r="B16" i="13"/>
  <c r="M38" i="1"/>
  <c r="D16" i="12"/>
  <c r="D38" i="1"/>
  <c r="D16" i="11"/>
  <c r="V12" i="1"/>
  <c r="D22" i="4"/>
  <c r="B26" i="4"/>
  <c r="B24" i="4"/>
  <c r="C22" i="4"/>
  <c r="B27" i="4"/>
  <c r="B25" i="4"/>
  <c r="C23" i="4"/>
  <c r="O12" i="1"/>
  <c r="J22" i="3" s="1"/>
  <c r="R36" i="2"/>
  <c r="S36" i="2" s="1"/>
  <c r="T36" i="2" s="1"/>
  <c r="U36" i="2"/>
  <c r="F12" i="1"/>
  <c r="H22" i="2"/>
  <c r="K23" i="3" l="1"/>
  <c r="K22" i="3"/>
  <c r="J27" i="3"/>
  <c r="J26" i="3"/>
  <c r="J25" i="3"/>
  <c r="J24" i="3"/>
  <c r="E38" i="1"/>
  <c r="F16" i="11"/>
  <c r="N38" i="1"/>
  <c r="F16" i="12"/>
  <c r="V38" i="1"/>
  <c r="D16" i="13"/>
  <c r="T21" i="1"/>
  <c r="N16" i="7"/>
  <c r="B30" i="1"/>
  <c r="N16" i="8"/>
  <c r="P29" i="1"/>
  <c r="J16" i="9"/>
  <c r="E21" i="1"/>
  <c r="F22" i="5"/>
  <c r="N21" i="6"/>
  <c r="N19" i="6"/>
  <c r="O16" i="6"/>
  <c r="N20" i="6"/>
  <c r="N18" i="6"/>
  <c r="O17" i="6"/>
  <c r="F20" i="10"/>
  <c r="F18" i="10"/>
  <c r="G16" i="10"/>
  <c r="F21" i="10"/>
  <c r="F19" i="10"/>
  <c r="G17" i="10"/>
  <c r="D21" i="11"/>
  <c r="E16" i="11"/>
  <c r="D18" i="11"/>
  <c r="D20" i="11"/>
  <c r="E17" i="11"/>
  <c r="D19" i="11"/>
  <c r="D20" i="12"/>
  <c r="D18" i="12"/>
  <c r="E16" i="12"/>
  <c r="D21" i="12"/>
  <c r="D19" i="12"/>
  <c r="E17" i="12"/>
  <c r="B21" i="13"/>
  <c r="C17" i="13"/>
  <c r="B18" i="13"/>
  <c r="B19" i="13"/>
  <c r="B20" i="13"/>
  <c r="C16" i="13"/>
  <c r="L21" i="7"/>
  <c r="M16" i="7"/>
  <c r="L18" i="7"/>
  <c r="M17" i="7"/>
  <c r="L20" i="7"/>
  <c r="L19" i="7"/>
  <c r="L20" i="8"/>
  <c r="L18" i="8"/>
  <c r="M16" i="8"/>
  <c r="L21" i="8"/>
  <c r="L19" i="8"/>
  <c r="M17" i="8"/>
  <c r="H20" i="9"/>
  <c r="H18" i="9"/>
  <c r="I16" i="9"/>
  <c r="H21" i="9"/>
  <c r="H19" i="9"/>
  <c r="I17" i="9"/>
  <c r="D26" i="5"/>
  <c r="D27" i="5"/>
  <c r="E22" i="5"/>
  <c r="E23" i="5"/>
  <c r="D25" i="5"/>
  <c r="D24" i="5"/>
  <c r="L21" i="1"/>
  <c r="B22" i="6"/>
  <c r="J21" i="1"/>
  <c r="X29" i="1"/>
  <c r="H16" i="10"/>
  <c r="D27" i="4"/>
  <c r="E22" i="4"/>
  <c r="D24" i="4"/>
  <c r="D26" i="4"/>
  <c r="D25" i="4"/>
  <c r="E23" i="4"/>
  <c r="P12" i="1"/>
  <c r="L22" i="3" s="1"/>
  <c r="W12" i="1"/>
  <c r="F22" i="4"/>
  <c r="U37" i="2"/>
  <c r="R37" i="2"/>
  <c r="S37" i="2" s="1"/>
  <c r="T37" i="2" s="1"/>
  <c r="G12" i="1"/>
  <c r="J22" i="2"/>
  <c r="M22" i="3" l="1"/>
  <c r="L26" i="3"/>
  <c r="L27" i="3"/>
  <c r="M23" i="3"/>
  <c r="L24" i="3"/>
  <c r="L25" i="3"/>
  <c r="Y29" i="1"/>
  <c r="J16" i="10"/>
  <c r="B27" i="6"/>
  <c r="B25" i="6"/>
  <c r="C23" i="6"/>
  <c r="B26" i="6"/>
  <c r="B24" i="6"/>
  <c r="C22" i="6"/>
  <c r="F27" i="5"/>
  <c r="F25" i="5"/>
  <c r="F24" i="5"/>
  <c r="G22" i="5"/>
  <c r="F26" i="5"/>
  <c r="G23" i="5"/>
  <c r="J20" i="9"/>
  <c r="J19" i="9"/>
  <c r="J21" i="9"/>
  <c r="K17" i="9"/>
  <c r="J18" i="9"/>
  <c r="K16" i="9"/>
  <c r="N21" i="8"/>
  <c r="N19" i="8"/>
  <c r="O16" i="8"/>
  <c r="N20" i="8"/>
  <c r="N18" i="8"/>
  <c r="O17" i="8"/>
  <c r="N20" i="7"/>
  <c r="N21" i="7"/>
  <c r="O17" i="7"/>
  <c r="N19" i="7"/>
  <c r="N18" i="7"/>
  <c r="O16" i="7"/>
  <c r="D21" i="13"/>
  <c r="D19" i="13"/>
  <c r="E17" i="13"/>
  <c r="D20" i="13"/>
  <c r="D18" i="13"/>
  <c r="E16" i="13"/>
  <c r="F20" i="12"/>
  <c r="G17" i="12"/>
  <c r="G16" i="12"/>
  <c r="F21" i="12"/>
  <c r="F19" i="12"/>
  <c r="F18" i="12"/>
  <c r="F21" i="11"/>
  <c r="F18" i="11"/>
  <c r="G16" i="11"/>
  <c r="F19" i="11"/>
  <c r="F20" i="11"/>
  <c r="G17" i="11"/>
  <c r="H21" i="10"/>
  <c r="H19" i="10"/>
  <c r="I17" i="10"/>
  <c r="I16" i="10"/>
  <c r="H20" i="10"/>
  <c r="H18" i="10"/>
  <c r="M21" i="1"/>
  <c r="D22" i="6"/>
  <c r="F21" i="1"/>
  <c r="H22" i="5"/>
  <c r="Q29" i="1"/>
  <c r="L16" i="9"/>
  <c r="C30" i="1"/>
  <c r="B22" i="8"/>
  <c r="A30" i="1"/>
  <c r="U21" i="1"/>
  <c r="B22" i="7"/>
  <c r="S21" i="1"/>
  <c r="W38" i="1"/>
  <c r="F16" i="13"/>
  <c r="O38" i="1"/>
  <c r="H16" i="12"/>
  <c r="F38" i="1"/>
  <c r="H16" i="11"/>
  <c r="G22" i="4"/>
  <c r="F27" i="4"/>
  <c r="F25" i="4"/>
  <c r="G23" i="4"/>
  <c r="F26" i="4"/>
  <c r="F24" i="4"/>
  <c r="X12" i="1"/>
  <c r="H22" i="4"/>
  <c r="Q12" i="1"/>
  <c r="N22" i="3" s="1"/>
  <c r="U38" i="2"/>
  <c r="R38" i="2"/>
  <c r="S38" i="2" s="1"/>
  <c r="T38" i="2" s="1"/>
  <c r="H12" i="1"/>
  <c r="L22" i="2"/>
  <c r="O23" i="3" l="1"/>
  <c r="O22" i="3"/>
  <c r="N27" i="3"/>
  <c r="N26" i="3"/>
  <c r="N25" i="3"/>
  <c r="N24" i="3"/>
  <c r="G38" i="1"/>
  <c r="J16" i="11"/>
  <c r="P38" i="1"/>
  <c r="J16" i="12"/>
  <c r="X38" i="1"/>
  <c r="H16" i="13"/>
  <c r="B27" i="7"/>
  <c r="B26" i="7"/>
  <c r="B24" i="7"/>
  <c r="C23" i="7"/>
  <c r="B25" i="7"/>
  <c r="C22" i="7"/>
  <c r="D30" i="1"/>
  <c r="D22" i="8"/>
  <c r="K30" i="1"/>
  <c r="N16" i="9"/>
  <c r="G21" i="1"/>
  <c r="J22" i="5"/>
  <c r="N21" i="1"/>
  <c r="F22" i="6"/>
  <c r="J21" i="10"/>
  <c r="J19" i="10"/>
  <c r="K17" i="10"/>
  <c r="J20" i="10"/>
  <c r="J18" i="10"/>
  <c r="K16" i="10"/>
  <c r="H21" i="11"/>
  <c r="H19" i="11"/>
  <c r="I17" i="11"/>
  <c r="I16" i="11"/>
  <c r="H20" i="11"/>
  <c r="H18" i="11"/>
  <c r="H21" i="12"/>
  <c r="H19" i="12"/>
  <c r="I17" i="12"/>
  <c r="H20" i="12"/>
  <c r="H18" i="12"/>
  <c r="I16" i="12"/>
  <c r="F20" i="13"/>
  <c r="F19" i="13"/>
  <c r="G16" i="13"/>
  <c r="F21" i="13"/>
  <c r="F18" i="13"/>
  <c r="G17" i="13"/>
  <c r="V21" i="1"/>
  <c r="D22" i="7"/>
  <c r="B26" i="8"/>
  <c r="B24" i="8"/>
  <c r="C22" i="8"/>
  <c r="B27" i="8"/>
  <c r="B25" i="8"/>
  <c r="C23" i="8"/>
  <c r="L21" i="9"/>
  <c r="L20" i="9"/>
  <c r="M17" i="9"/>
  <c r="L18" i="9"/>
  <c r="L19" i="9"/>
  <c r="M16" i="9"/>
  <c r="H27" i="5"/>
  <c r="I23" i="5"/>
  <c r="I22" i="5"/>
  <c r="H25" i="5"/>
  <c r="H26" i="5"/>
  <c r="H24" i="5"/>
  <c r="D26" i="6"/>
  <c r="D25" i="6"/>
  <c r="E23" i="6"/>
  <c r="D27" i="6"/>
  <c r="E22" i="6"/>
  <c r="D24" i="6"/>
  <c r="Z29" i="1"/>
  <c r="L16" i="10"/>
  <c r="H27" i="4"/>
  <c r="H25" i="4"/>
  <c r="I23" i="4"/>
  <c r="I22" i="4"/>
  <c r="H26" i="4"/>
  <c r="H24" i="4"/>
  <c r="K13" i="1"/>
  <c r="B28" i="3" s="1"/>
  <c r="Y12" i="1"/>
  <c r="J22" i="4"/>
  <c r="U39" i="2"/>
  <c r="R39" i="2"/>
  <c r="S39" i="2" s="1"/>
  <c r="T39" i="2" s="1"/>
  <c r="J27" i="2" s="1"/>
  <c r="B13" i="1"/>
  <c r="N22" i="2"/>
  <c r="M16" i="10" l="1"/>
  <c r="L20" i="10"/>
  <c r="L18" i="10"/>
  <c r="L21" i="10"/>
  <c r="L19" i="10"/>
  <c r="M17" i="10"/>
  <c r="D24" i="7"/>
  <c r="D25" i="7"/>
  <c r="D27" i="7"/>
  <c r="D26" i="7"/>
  <c r="E23" i="7"/>
  <c r="E22" i="7"/>
  <c r="O21" i="1"/>
  <c r="H22" i="6"/>
  <c r="H21" i="1"/>
  <c r="L22" i="5"/>
  <c r="L30" i="1"/>
  <c r="B22" i="9"/>
  <c r="J30" i="1"/>
  <c r="E30" i="1"/>
  <c r="F22" i="8"/>
  <c r="H20" i="13"/>
  <c r="H18" i="13"/>
  <c r="I16" i="13"/>
  <c r="H21" i="13"/>
  <c r="H19" i="13"/>
  <c r="I17" i="13"/>
  <c r="J21" i="12"/>
  <c r="J19" i="12"/>
  <c r="K17" i="12"/>
  <c r="J20" i="12"/>
  <c r="J18" i="12"/>
  <c r="K16" i="12"/>
  <c r="J21" i="11"/>
  <c r="J20" i="11"/>
  <c r="K17" i="11"/>
  <c r="J18" i="11"/>
  <c r="J19" i="11"/>
  <c r="K16" i="11"/>
  <c r="B30" i="3"/>
  <c r="C28" i="3"/>
  <c r="B33" i="3"/>
  <c r="B31" i="3"/>
  <c r="B32" i="3"/>
  <c r="C29" i="3"/>
  <c r="T30" i="1"/>
  <c r="N16" i="10"/>
  <c r="W21" i="1"/>
  <c r="F22" i="7"/>
  <c r="F27" i="6"/>
  <c r="F25" i="6"/>
  <c r="G23" i="6"/>
  <c r="F26" i="6"/>
  <c r="F24" i="6"/>
  <c r="G22" i="6"/>
  <c r="J26" i="5"/>
  <c r="J25" i="5"/>
  <c r="J27" i="5"/>
  <c r="K22" i="5"/>
  <c r="K23" i="5"/>
  <c r="J24" i="5"/>
  <c r="N21" i="9"/>
  <c r="O17" i="9"/>
  <c r="O16" i="9"/>
  <c r="N19" i="9"/>
  <c r="N20" i="9"/>
  <c r="N18" i="9"/>
  <c r="D26" i="8"/>
  <c r="D25" i="8"/>
  <c r="E23" i="8"/>
  <c r="D27" i="8"/>
  <c r="E22" i="8"/>
  <c r="D24" i="8"/>
  <c r="Y38" i="1"/>
  <c r="J16" i="13"/>
  <c r="Q38" i="1"/>
  <c r="L16" i="12"/>
  <c r="H38" i="1"/>
  <c r="L16" i="11"/>
  <c r="J26" i="4"/>
  <c r="J24" i="4"/>
  <c r="K22" i="4"/>
  <c r="J27" i="4"/>
  <c r="J25" i="4"/>
  <c r="K23" i="4"/>
  <c r="Z12" i="1"/>
  <c r="L22" i="4"/>
  <c r="L13" i="1"/>
  <c r="D28" i="3" s="1"/>
  <c r="J13" i="1"/>
  <c r="E5" i="2"/>
  <c r="H9" i="2"/>
  <c r="D7" i="2"/>
  <c r="E4" i="2"/>
  <c r="D9" i="2"/>
  <c r="D8" i="2"/>
  <c r="F9" i="2"/>
  <c r="G4" i="2"/>
  <c r="F8" i="2"/>
  <c r="G5" i="2"/>
  <c r="F6" i="2"/>
  <c r="F7" i="2"/>
  <c r="L7" i="2"/>
  <c r="I5" i="2"/>
  <c r="H8" i="2"/>
  <c r="I4" i="2"/>
  <c r="H6" i="2"/>
  <c r="H7" i="2"/>
  <c r="J9" i="2"/>
  <c r="J6" i="2"/>
  <c r="K5" i="2"/>
  <c r="J8" i="2"/>
  <c r="J7" i="2"/>
  <c r="K4" i="2"/>
  <c r="B15" i="2"/>
  <c r="L6" i="2"/>
  <c r="L9" i="2"/>
  <c r="L8" i="2"/>
  <c r="M5" i="2"/>
  <c r="M4" i="2"/>
  <c r="O4" i="2"/>
  <c r="N9" i="2"/>
  <c r="N6" i="2"/>
  <c r="N7" i="2"/>
  <c r="O5" i="2"/>
  <c r="N8" i="2"/>
  <c r="F15" i="2"/>
  <c r="B14" i="2"/>
  <c r="C10" i="2"/>
  <c r="B12" i="2"/>
  <c r="C11" i="2"/>
  <c r="B13" i="2"/>
  <c r="D15" i="2"/>
  <c r="D14" i="2"/>
  <c r="D12" i="2"/>
  <c r="D13" i="2"/>
  <c r="E10" i="2"/>
  <c r="E11" i="2"/>
  <c r="J15" i="2"/>
  <c r="F14" i="2"/>
  <c r="G10" i="2"/>
  <c r="F13" i="2"/>
  <c r="F12" i="2"/>
  <c r="G11" i="2"/>
  <c r="H13" i="2"/>
  <c r="H12" i="2"/>
  <c r="H15" i="2"/>
  <c r="H14" i="2"/>
  <c r="I10" i="2"/>
  <c r="I11" i="2"/>
  <c r="N15" i="2"/>
  <c r="J12" i="2"/>
  <c r="K10" i="2"/>
  <c r="J14" i="2"/>
  <c r="K11" i="2"/>
  <c r="J13" i="2"/>
  <c r="M10" i="2"/>
  <c r="L14" i="2"/>
  <c r="L13" i="2"/>
  <c r="L15" i="2"/>
  <c r="L12" i="2"/>
  <c r="M11" i="2"/>
  <c r="D20" i="2"/>
  <c r="N13" i="2"/>
  <c r="N14" i="2"/>
  <c r="O11" i="2"/>
  <c r="O10" i="2"/>
  <c r="N12" i="2"/>
  <c r="B19" i="2"/>
  <c r="C16" i="2"/>
  <c r="B21" i="2"/>
  <c r="C17" i="2"/>
  <c r="B20" i="2"/>
  <c r="B18" i="2"/>
  <c r="H20" i="2"/>
  <c r="E16" i="2"/>
  <c r="D18" i="2"/>
  <c r="E17" i="2"/>
  <c r="D19" i="2"/>
  <c r="D21" i="2"/>
  <c r="F18" i="2"/>
  <c r="F19" i="2"/>
  <c r="F21" i="2"/>
  <c r="G16" i="2"/>
  <c r="F20" i="2"/>
  <c r="G17" i="2"/>
  <c r="L20" i="2"/>
  <c r="H19" i="2"/>
  <c r="H18" i="2"/>
  <c r="H21" i="2"/>
  <c r="I17" i="2"/>
  <c r="I16" i="2"/>
  <c r="J19" i="2"/>
  <c r="K17" i="2"/>
  <c r="K16" i="2"/>
  <c r="J18" i="2"/>
  <c r="J20" i="2"/>
  <c r="J21" i="2"/>
  <c r="B27" i="2"/>
  <c r="L19" i="2"/>
  <c r="L21" i="2"/>
  <c r="M17" i="2"/>
  <c r="L18" i="2"/>
  <c r="M16" i="2"/>
  <c r="N20" i="2"/>
  <c r="N21" i="2"/>
  <c r="N19" i="2"/>
  <c r="N18" i="2"/>
  <c r="O17" i="2"/>
  <c r="O16" i="2"/>
  <c r="L27" i="2"/>
  <c r="L26" i="2"/>
  <c r="M23" i="2"/>
  <c r="F24" i="2"/>
  <c r="E22" i="2"/>
  <c r="H25" i="2"/>
  <c r="D24" i="2"/>
  <c r="D25" i="2"/>
  <c r="J25" i="2"/>
  <c r="H27" i="2"/>
  <c r="B26" i="2"/>
  <c r="E23" i="2"/>
  <c r="F26" i="2"/>
  <c r="D26" i="2"/>
  <c r="D27" i="2"/>
  <c r="K23" i="2"/>
  <c r="J26" i="2"/>
  <c r="L25" i="2"/>
  <c r="L24" i="2"/>
  <c r="M22" i="2"/>
  <c r="H26" i="2"/>
  <c r="B25" i="2"/>
  <c r="G23" i="2"/>
  <c r="I22" i="2"/>
  <c r="F25" i="2"/>
  <c r="K22" i="2"/>
  <c r="J24" i="2"/>
  <c r="I23" i="2"/>
  <c r="G22" i="2"/>
  <c r="C23" i="2"/>
  <c r="H24" i="2"/>
  <c r="B24" i="2"/>
  <c r="C22" i="2"/>
  <c r="F27" i="2"/>
  <c r="O23" i="2"/>
  <c r="O22" i="2"/>
  <c r="N27" i="2"/>
  <c r="N25" i="2"/>
  <c r="N26" i="2"/>
  <c r="N24" i="2"/>
  <c r="D6" i="2"/>
  <c r="B28" i="2"/>
  <c r="C13" i="1"/>
  <c r="A13" i="1"/>
  <c r="D33" i="3" l="1"/>
  <c r="D31" i="3"/>
  <c r="E29" i="3"/>
  <c r="D32" i="3"/>
  <c r="D30" i="3"/>
  <c r="E28" i="3"/>
  <c r="B39" i="1"/>
  <c r="N16" i="11"/>
  <c r="K39" i="1"/>
  <c r="N16" i="12"/>
  <c r="Z38" i="1"/>
  <c r="L16" i="13"/>
  <c r="X21" i="1"/>
  <c r="H22" i="7"/>
  <c r="U30" i="1"/>
  <c r="B22" i="10"/>
  <c r="S30" i="1"/>
  <c r="F30" i="1"/>
  <c r="H22" i="8"/>
  <c r="B27" i="9"/>
  <c r="C23" i="9"/>
  <c r="B26" i="9"/>
  <c r="B25" i="9"/>
  <c r="C22" i="9"/>
  <c r="B24" i="9"/>
  <c r="L26" i="5"/>
  <c r="L27" i="5"/>
  <c r="M23" i="5"/>
  <c r="L24" i="5"/>
  <c r="L25" i="5"/>
  <c r="M22" i="5"/>
  <c r="H27" i="6"/>
  <c r="H25" i="6"/>
  <c r="I23" i="6"/>
  <c r="I22" i="6"/>
  <c r="H26" i="6"/>
  <c r="H24" i="6"/>
  <c r="M16" i="11"/>
  <c r="L19" i="11"/>
  <c r="L21" i="11"/>
  <c r="L20" i="11"/>
  <c r="M17" i="11"/>
  <c r="L18" i="11"/>
  <c r="L20" i="12"/>
  <c r="L18" i="12"/>
  <c r="M16" i="12"/>
  <c r="L21" i="12"/>
  <c r="L19" i="12"/>
  <c r="M17" i="12"/>
  <c r="J21" i="13"/>
  <c r="J19" i="13"/>
  <c r="K16" i="13"/>
  <c r="J20" i="13"/>
  <c r="K17" i="13"/>
  <c r="J18" i="13"/>
  <c r="F27" i="7"/>
  <c r="F26" i="7"/>
  <c r="G23" i="7"/>
  <c r="F24" i="7"/>
  <c r="F25" i="7"/>
  <c r="G22" i="7"/>
  <c r="N21" i="10"/>
  <c r="N19" i="10"/>
  <c r="O17" i="10"/>
  <c r="N20" i="10"/>
  <c r="N18" i="10"/>
  <c r="O16" i="10"/>
  <c r="F27" i="8"/>
  <c r="F25" i="8"/>
  <c r="G23" i="8"/>
  <c r="F26" i="8"/>
  <c r="F24" i="8"/>
  <c r="G22" i="8"/>
  <c r="M30" i="1"/>
  <c r="D22" i="9"/>
  <c r="B22" i="1"/>
  <c r="N22" i="5"/>
  <c r="P21" i="1"/>
  <c r="J22" i="6"/>
  <c r="L26" i="4"/>
  <c r="L25" i="4"/>
  <c r="M23" i="4"/>
  <c r="L27" i="4"/>
  <c r="M22" i="4"/>
  <c r="L24" i="4"/>
  <c r="M13" i="1"/>
  <c r="F28" i="3" s="1"/>
  <c r="T13" i="1"/>
  <c r="N22" i="4"/>
  <c r="C29" i="2"/>
  <c r="C28" i="2"/>
  <c r="B33" i="2"/>
  <c r="B31" i="2"/>
  <c r="B32" i="2"/>
  <c r="B30" i="2"/>
  <c r="D13" i="1"/>
  <c r="D28" i="2"/>
  <c r="J27" i="6" l="1"/>
  <c r="J25" i="6"/>
  <c r="K23" i="6"/>
  <c r="J26" i="6"/>
  <c r="J24" i="6"/>
  <c r="K22" i="6"/>
  <c r="N25" i="5"/>
  <c r="O22" i="5"/>
  <c r="N27" i="5"/>
  <c r="N24" i="5"/>
  <c r="N26" i="5"/>
  <c r="O23" i="5"/>
  <c r="D26" i="9"/>
  <c r="E22" i="9"/>
  <c r="D27" i="9"/>
  <c r="D24" i="9"/>
  <c r="D25" i="9"/>
  <c r="E23" i="9"/>
  <c r="G30" i="1"/>
  <c r="J22" i="8"/>
  <c r="B26" i="10"/>
  <c r="B24" i="10"/>
  <c r="C22" i="10"/>
  <c r="B27" i="10"/>
  <c r="B25" i="10"/>
  <c r="C23" i="10"/>
  <c r="H26" i="7"/>
  <c r="H27" i="7"/>
  <c r="I23" i="7"/>
  <c r="I22" i="7"/>
  <c r="H25" i="7"/>
  <c r="H24" i="7"/>
  <c r="L21" i="13"/>
  <c r="L19" i="13"/>
  <c r="M17" i="13"/>
  <c r="L20" i="13"/>
  <c r="L18" i="13"/>
  <c r="M16" i="13"/>
  <c r="N20" i="12"/>
  <c r="O17" i="12"/>
  <c r="O16" i="12"/>
  <c r="N21" i="12"/>
  <c r="N19" i="12"/>
  <c r="N18" i="12"/>
  <c r="N21" i="11"/>
  <c r="N20" i="11"/>
  <c r="N19" i="11"/>
  <c r="N18" i="11"/>
  <c r="O16" i="11"/>
  <c r="O17" i="11"/>
  <c r="F31" i="3"/>
  <c r="F32" i="3"/>
  <c r="G29" i="3"/>
  <c r="G28" i="3"/>
  <c r="F33" i="3"/>
  <c r="F30" i="3"/>
  <c r="Q21" i="1"/>
  <c r="L22" i="6"/>
  <c r="C22" i="1"/>
  <c r="B28" i="5"/>
  <c r="A22" i="1"/>
  <c r="N30" i="1"/>
  <c r="F22" i="9"/>
  <c r="H27" i="8"/>
  <c r="H25" i="8"/>
  <c r="I23" i="8"/>
  <c r="I22" i="8"/>
  <c r="H26" i="8"/>
  <c r="H24" i="8"/>
  <c r="V30" i="1"/>
  <c r="D22" i="10"/>
  <c r="Y21" i="1"/>
  <c r="J22" i="7"/>
  <c r="T39" i="1"/>
  <c r="N16" i="13"/>
  <c r="L39" i="1"/>
  <c r="B22" i="12"/>
  <c r="J39" i="1"/>
  <c r="C39" i="1"/>
  <c r="B22" i="11"/>
  <c r="A39" i="1"/>
  <c r="N27" i="4"/>
  <c r="N25" i="4"/>
  <c r="O23" i="4"/>
  <c r="N26" i="4"/>
  <c r="N24" i="4"/>
  <c r="O22" i="4"/>
  <c r="U13" i="1"/>
  <c r="B28" i="4"/>
  <c r="S13" i="1"/>
  <c r="N13" i="1"/>
  <c r="H28" i="3" s="1"/>
  <c r="E29" i="2"/>
  <c r="E28" i="2"/>
  <c r="D32" i="2"/>
  <c r="D30" i="2"/>
  <c r="D33" i="2"/>
  <c r="D31" i="2"/>
  <c r="E13" i="1"/>
  <c r="F28" i="2"/>
  <c r="D39" i="1" l="1"/>
  <c r="D22" i="11"/>
  <c r="B27" i="12"/>
  <c r="B25" i="12"/>
  <c r="C23" i="12"/>
  <c r="B26" i="12"/>
  <c r="B24" i="12"/>
  <c r="C22" i="12"/>
  <c r="N20" i="13"/>
  <c r="O16" i="13"/>
  <c r="O17" i="13"/>
  <c r="N21" i="13"/>
  <c r="N18" i="13"/>
  <c r="N19" i="13"/>
  <c r="J27" i="7"/>
  <c r="J26" i="7"/>
  <c r="J25" i="7"/>
  <c r="K22" i="7"/>
  <c r="K23" i="7"/>
  <c r="J24" i="7"/>
  <c r="D24" i="10"/>
  <c r="D27" i="10"/>
  <c r="E22" i="10"/>
  <c r="D25" i="10"/>
  <c r="E23" i="10"/>
  <c r="D26" i="10"/>
  <c r="O30" i="1"/>
  <c r="H22" i="9"/>
  <c r="B32" i="5"/>
  <c r="B33" i="5"/>
  <c r="B31" i="5"/>
  <c r="C28" i="5"/>
  <c r="C29" i="5"/>
  <c r="B30" i="5"/>
  <c r="L26" i="6"/>
  <c r="L25" i="6"/>
  <c r="M23" i="6"/>
  <c r="L27" i="6"/>
  <c r="M22" i="6"/>
  <c r="L24" i="6"/>
  <c r="J27" i="8"/>
  <c r="J25" i="8"/>
  <c r="K23" i="8"/>
  <c r="J26" i="8"/>
  <c r="J24" i="8"/>
  <c r="K22" i="8"/>
  <c r="H33" i="3"/>
  <c r="H31" i="3"/>
  <c r="I29" i="3"/>
  <c r="I28" i="3"/>
  <c r="H32" i="3"/>
  <c r="H30" i="3"/>
  <c r="B27" i="11"/>
  <c r="B26" i="11"/>
  <c r="B25" i="11"/>
  <c r="C22" i="11"/>
  <c r="C23" i="11"/>
  <c r="B24" i="11"/>
  <c r="M39" i="1"/>
  <c r="D22" i="12"/>
  <c r="U39" i="1"/>
  <c r="B22" i="13"/>
  <c r="S39" i="1"/>
  <c r="Z21" i="1"/>
  <c r="L22" i="7"/>
  <c r="W30" i="1"/>
  <c r="F22" i="10"/>
  <c r="F27" i="9"/>
  <c r="F26" i="9"/>
  <c r="F25" i="9"/>
  <c r="F24" i="9"/>
  <c r="G23" i="9"/>
  <c r="G22" i="9"/>
  <c r="D22" i="1"/>
  <c r="D28" i="5"/>
  <c r="K22" i="1"/>
  <c r="N22" i="6"/>
  <c r="H30" i="1"/>
  <c r="L22" i="8"/>
  <c r="V13" i="1"/>
  <c r="D28" i="4"/>
  <c r="O13" i="1"/>
  <c r="J28" i="3" s="1"/>
  <c r="B32" i="4"/>
  <c r="C29" i="4"/>
  <c r="B30" i="4"/>
  <c r="B33" i="4"/>
  <c r="B31" i="4"/>
  <c r="C28" i="4"/>
  <c r="G29" i="2"/>
  <c r="G28" i="2"/>
  <c r="F33" i="2"/>
  <c r="F31" i="2"/>
  <c r="F32" i="2"/>
  <c r="F30" i="2"/>
  <c r="F13" i="1"/>
  <c r="H28" i="2"/>
  <c r="K28" i="3" l="1"/>
  <c r="K29" i="3"/>
  <c r="J30" i="3"/>
  <c r="J33" i="3"/>
  <c r="J31" i="3"/>
  <c r="J32" i="3"/>
  <c r="B31" i="1"/>
  <c r="N22" i="8"/>
  <c r="L22" i="1"/>
  <c r="B28" i="6"/>
  <c r="J22" i="1"/>
  <c r="E22" i="1"/>
  <c r="F28" i="5"/>
  <c r="X30" i="1"/>
  <c r="H22" i="10"/>
  <c r="T22" i="1"/>
  <c r="N22" i="7"/>
  <c r="B27" i="13"/>
  <c r="B25" i="13"/>
  <c r="C23" i="13"/>
  <c r="B26" i="13"/>
  <c r="B24" i="13"/>
  <c r="C22" i="13"/>
  <c r="D26" i="12"/>
  <c r="D25" i="12"/>
  <c r="E23" i="12"/>
  <c r="D27" i="12"/>
  <c r="E22" i="12"/>
  <c r="D24" i="12"/>
  <c r="P30" i="1"/>
  <c r="J22" i="9"/>
  <c r="E39" i="1"/>
  <c r="F22" i="11"/>
  <c r="L27" i="8"/>
  <c r="M22" i="8"/>
  <c r="L24" i="8"/>
  <c r="L26" i="8"/>
  <c r="L25" i="8"/>
  <c r="M23" i="8"/>
  <c r="N27" i="6"/>
  <c r="N25" i="6"/>
  <c r="O23" i="6"/>
  <c r="N26" i="6"/>
  <c r="N24" i="6"/>
  <c r="O22" i="6"/>
  <c r="E28" i="5"/>
  <c r="D33" i="5"/>
  <c r="D32" i="5"/>
  <c r="D31" i="5"/>
  <c r="D30" i="5"/>
  <c r="E29" i="5"/>
  <c r="F27" i="10"/>
  <c r="F25" i="10"/>
  <c r="G23" i="10"/>
  <c r="F26" i="10"/>
  <c r="F24" i="10"/>
  <c r="G22" i="10"/>
  <c r="L24" i="7"/>
  <c r="L27" i="7"/>
  <c r="M23" i="7"/>
  <c r="M22" i="7"/>
  <c r="L25" i="7"/>
  <c r="L26" i="7"/>
  <c r="V39" i="1"/>
  <c r="D22" i="13"/>
  <c r="N39" i="1"/>
  <c r="F22" i="12"/>
  <c r="H27" i="9"/>
  <c r="I22" i="9"/>
  <c r="H25" i="9"/>
  <c r="H26" i="9"/>
  <c r="I23" i="9"/>
  <c r="H24" i="9"/>
  <c r="D25" i="11"/>
  <c r="D24" i="11"/>
  <c r="D26" i="11"/>
  <c r="E23" i="11"/>
  <c r="D27" i="11"/>
  <c r="E22" i="11"/>
  <c r="P13" i="1"/>
  <c r="L28" i="3" s="1"/>
  <c r="W13" i="1"/>
  <c r="F28" i="4"/>
  <c r="D32" i="4"/>
  <c r="D30" i="4"/>
  <c r="E28" i="4"/>
  <c r="D33" i="4"/>
  <c r="D31" i="4"/>
  <c r="E29" i="4"/>
  <c r="I29" i="2"/>
  <c r="I28" i="2"/>
  <c r="H32" i="2"/>
  <c r="H30" i="2"/>
  <c r="H33" i="2"/>
  <c r="H31" i="2"/>
  <c r="G13" i="1"/>
  <c r="J28" i="2"/>
  <c r="F26" i="12" l="1"/>
  <c r="F24" i="12"/>
  <c r="G22" i="12"/>
  <c r="F27" i="12"/>
  <c r="F25" i="12"/>
  <c r="G23" i="12"/>
  <c r="D27" i="13"/>
  <c r="E22" i="13"/>
  <c r="D24" i="13"/>
  <c r="D26" i="13"/>
  <c r="D25" i="13"/>
  <c r="E23" i="13"/>
  <c r="F39" i="1"/>
  <c r="H22" i="11"/>
  <c r="Q30" i="1"/>
  <c r="L22" i="9"/>
  <c r="U22" i="1"/>
  <c r="B28" i="7"/>
  <c r="S22" i="1"/>
  <c r="Y30" i="1"/>
  <c r="J22" i="10"/>
  <c r="F22" i="1"/>
  <c r="H28" i="5"/>
  <c r="B33" i="6"/>
  <c r="B31" i="6"/>
  <c r="C28" i="6"/>
  <c r="B32" i="6"/>
  <c r="C29" i="6"/>
  <c r="B30" i="6"/>
  <c r="N27" i="8"/>
  <c r="N25" i="8"/>
  <c r="O23" i="8"/>
  <c r="N26" i="8"/>
  <c r="N24" i="8"/>
  <c r="O22" i="8"/>
  <c r="L30" i="3"/>
  <c r="L32" i="3"/>
  <c r="L33" i="3"/>
  <c r="M28" i="3"/>
  <c r="M29" i="3"/>
  <c r="L31" i="3"/>
  <c r="O39" i="1"/>
  <c r="H22" i="12"/>
  <c r="W39" i="1"/>
  <c r="F22" i="13"/>
  <c r="F27" i="11"/>
  <c r="F26" i="11"/>
  <c r="G23" i="11"/>
  <c r="F25" i="11"/>
  <c r="F24" i="11"/>
  <c r="G22" i="11"/>
  <c r="J24" i="9"/>
  <c r="J27" i="9"/>
  <c r="K22" i="9"/>
  <c r="K23" i="9"/>
  <c r="J26" i="9"/>
  <c r="J25" i="9"/>
  <c r="N27" i="7"/>
  <c r="O23" i="7"/>
  <c r="N26" i="7"/>
  <c r="N25" i="7"/>
  <c r="N24" i="7"/>
  <c r="O22" i="7"/>
  <c r="H27" i="10"/>
  <c r="H25" i="10"/>
  <c r="I23" i="10"/>
  <c r="H26" i="10"/>
  <c r="H24" i="10"/>
  <c r="I22" i="10"/>
  <c r="F33" i="5"/>
  <c r="F30" i="5"/>
  <c r="F32" i="5"/>
  <c r="G29" i="5"/>
  <c r="G28" i="5"/>
  <c r="F31" i="5"/>
  <c r="M22" i="1"/>
  <c r="D28" i="6"/>
  <c r="C31" i="1"/>
  <c r="B28" i="8"/>
  <c r="A31" i="1"/>
  <c r="F33" i="4"/>
  <c r="F30" i="4"/>
  <c r="F31" i="4"/>
  <c r="F32" i="4"/>
  <c r="G28" i="4"/>
  <c r="G29" i="4"/>
  <c r="X13" i="1"/>
  <c r="H28" i="4"/>
  <c r="Q13" i="1"/>
  <c r="N28" i="3" s="1"/>
  <c r="K29" i="2"/>
  <c r="K28" i="2"/>
  <c r="J33" i="2"/>
  <c r="J31" i="2"/>
  <c r="J32" i="2"/>
  <c r="J30" i="2"/>
  <c r="H13" i="1"/>
  <c r="L28" i="2"/>
  <c r="O29" i="3" l="1"/>
  <c r="N31" i="3"/>
  <c r="O28" i="3"/>
  <c r="N30" i="3"/>
  <c r="N32" i="3"/>
  <c r="N33" i="3"/>
  <c r="D31" i="1"/>
  <c r="D28" i="8"/>
  <c r="N22" i="1"/>
  <c r="F28" i="6"/>
  <c r="X39" i="1"/>
  <c r="H22" i="13"/>
  <c r="P39" i="1"/>
  <c r="J22" i="12"/>
  <c r="G22" i="1"/>
  <c r="J28" i="5"/>
  <c r="Z30" i="1"/>
  <c r="L22" i="10"/>
  <c r="B32" i="7"/>
  <c r="B33" i="7"/>
  <c r="C29" i="7"/>
  <c r="C28" i="7"/>
  <c r="B30" i="7"/>
  <c r="B31" i="7"/>
  <c r="L26" i="9"/>
  <c r="L27" i="9"/>
  <c r="M22" i="9"/>
  <c r="L25" i="9"/>
  <c r="L24" i="9"/>
  <c r="M23" i="9"/>
  <c r="H26" i="11"/>
  <c r="I23" i="11"/>
  <c r="H25" i="11"/>
  <c r="H24" i="11"/>
  <c r="H27" i="11"/>
  <c r="I22" i="11"/>
  <c r="B32" i="8"/>
  <c r="C29" i="8"/>
  <c r="B30" i="8"/>
  <c r="B33" i="8"/>
  <c r="B31" i="8"/>
  <c r="C28" i="8"/>
  <c r="D33" i="6"/>
  <c r="D31" i="6"/>
  <c r="E29" i="6"/>
  <c r="D32" i="6"/>
  <c r="D30" i="6"/>
  <c r="E28" i="6"/>
  <c r="F27" i="13"/>
  <c r="F25" i="13"/>
  <c r="G23" i="13"/>
  <c r="F26" i="13"/>
  <c r="F24" i="13"/>
  <c r="G22" i="13"/>
  <c r="H27" i="12"/>
  <c r="H25" i="12"/>
  <c r="I23" i="12"/>
  <c r="I22" i="12"/>
  <c r="H26" i="12"/>
  <c r="H24" i="12"/>
  <c r="H32" i="5"/>
  <c r="I28" i="5"/>
  <c r="I29" i="5"/>
  <c r="H31" i="5"/>
  <c r="H30" i="5"/>
  <c r="H33" i="5"/>
  <c r="J26" i="10"/>
  <c r="J24" i="10"/>
  <c r="K22" i="10"/>
  <c r="J27" i="10"/>
  <c r="J25" i="10"/>
  <c r="K23" i="10"/>
  <c r="V22" i="1"/>
  <c r="D28" i="7"/>
  <c r="K31" i="1"/>
  <c r="N22" i="9"/>
  <c r="G39" i="1"/>
  <c r="J22" i="11"/>
  <c r="H33" i="4"/>
  <c r="H31" i="4"/>
  <c r="I29" i="4"/>
  <c r="H32" i="4"/>
  <c r="H30" i="4"/>
  <c r="I28" i="4"/>
  <c r="K14" i="1"/>
  <c r="B34" i="3" s="1"/>
  <c r="Y13" i="1"/>
  <c r="J28" i="4"/>
  <c r="M29" i="2"/>
  <c r="M28" i="2"/>
  <c r="L32" i="2"/>
  <c r="L30" i="2"/>
  <c r="L33" i="2"/>
  <c r="L31" i="2"/>
  <c r="B14" i="1"/>
  <c r="N28" i="2"/>
  <c r="J27" i="11" l="1"/>
  <c r="J24" i="11"/>
  <c r="K22" i="11"/>
  <c r="K23" i="11"/>
  <c r="J26" i="11"/>
  <c r="J25" i="11"/>
  <c r="N26" i="9"/>
  <c r="O23" i="9"/>
  <c r="N27" i="9"/>
  <c r="N24" i="9"/>
  <c r="N25" i="9"/>
  <c r="O22" i="9"/>
  <c r="D33" i="7"/>
  <c r="D32" i="7"/>
  <c r="D31" i="7"/>
  <c r="D30" i="7"/>
  <c r="E29" i="7"/>
  <c r="E28" i="7"/>
  <c r="T31" i="1"/>
  <c r="N22" i="10"/>
  <c r="H22" i="1"/>
  <c r="L28" i="5"/>
  <c r="Q39" i="1"/>
  <c r="L22" i="12"/>
  <c r="Y39" i="1"/>
  <c r="J22" i="13"/>
  <c r="O22" i="1"/>
  <c r="H28" i="6"/>
  <c r="E31" i="1"/>
  <c r="F28" i="8"/>
  <c r="B39" i="3"/>
  <c r="C34" i="3"/>
  <c r="B36" i="3"/>
  <c r="B38" i="3"/>
  <c r="C35" i="3"/>
  <c r="B37" i="3"/>
  <c r="H39" i="1"/>
  <c r="L22" i="11"/>
  <c r="L31" i="1"/>
  <c r="B28" i="9"/>
  <c r="J31" i="1"/>
  <c r="W22" i="1"/>
  <c r="F28" i="7"/>
  <c r="L24" i="10"/>
  <c r="L27" i="10"/>
  <c r="M22" i="10"/>
  <c r="L25" i="10"/>
  <c r="M23" i="10"/>
  <c r="L26" i="10"/>
  <c r="J33" i="5"/>
  <c r="J32" i="5"/>
  <c r="J30" i="5"/>
  <c r="K29" i="5"/>
  <c r="J31" i="5"/>
  <c r="K28" i="5"/>
  <c r="J27" i="12"/>
  <c r="J25" i="12"/>
  <c r="K23" i="12"/>
  <c r="J26" i="12"/>
  <c r="J24" i="12"/>
  <c r="K22" i="12"/>
  <c r="H27" i="13"/>
  <c r="H25" i="13"/>
  <c r="I23" i="13"/>
  <c r="I22" i="13"/>
  <c r="H26" i="13"/>
  <c r="H24" i="13"/>
  <c r="F32" i="6"/>
  <c r="G28" i="6"/>
  <c r="G29" i="6"/>
  <c r="F33" i="6"/>
  <c r="F30" i="6"/>
  <c r="F31" i="6"/>
  <c r="D33" i="8"/>
  <c r="D31" i="8"/>
  <c r="E29" i="8"/>
  <c r="D32" i="8"/>
  <c r="D30" i="8"/>
  <c r="E28" i="8"/>
  <c r="J33" i="4"/>
  <c r="J31" i="4"/>
  <c r="K28" i="4"/>
  <c r="J32" i="4"/>
  <c r="K29" i="4"/>
  <c r="J30" i="4"/>
  <c r="Z13" i="1"/>
  <c r="L28" i="4"/>
  <c r="J14" i="1"/>
  <c r="L14" i="1"/>
  <c r="D34" i="3" s="1"/>
  <c r="O29" i="2"/>
  <c r="O28" i="2"/>
  <c r="N33" i="2"/>
  <c r="N31" i="2"/>
  <c r="N32" i="2"/>
  <c r="N30" i="2"/>
  <c r="B34" i="2"/>
  <c r="A14" i="1"/>
  <c r="C14" i="1"/>
  <c r="X22" i="1" l="1"/>
  <c r="H28" i="7"/>
  <c r="B32" i="9"/>
  <c r="B33" i="9"/>
  <c r="B31" i="9"/>
  <c r="B30" i="9"/>
  <c r="C28" i="9"/>
  <c r="C29" i="9"/>
  <c r="L24" i="11"/>
  <c r="L25" i="11"/>
  <c r="M23" i="11"/>
  <c r="L27" i="11"/>
  <c r="L26" i="11"/>
  <c r="M22" i="11"/>
  <c r="F33" i="8"/>
  <c r="F31" i="8"/>
  <c r="G28" i="8"/>
  <c r="F32" i="8"/>
  <c r="F30" i="8"/>
  <c r="G29" i="8"/>
  <c r="H33" i="6"/>
  <c r="H31" i="6"/>
  <c r="I29" i="6"/>
  <c r="H32" i="6"/>
  <c r="H30" i="6"/>
  <c r="I28" i="6"/>
  <c r="J27" i="13"/>
  <c r="J25" i="13"/>
  <c r="K23" i="13"/>
  <c r="J26" i="13"/>
  <c r="J24" i="13"/>
  <c r="K22" i="13"/>
  <c r="L27" i="12"/>
  <c r="M22" i="12"/>
  <c r="L24" i="12"/>
  <c r="L26" i="12"/>
  <c r="L25" i="12"/>
  <c r="M23" i="12"/>
  <c r="L33" i="5"/>
  <c r="M28" i="5"/>
  <c r="L31" i="5"/>
  <c r="L30" i="5"/>
  <c r="L32" i="5"/>
  <c r="M29" i="5"/>
  <c r="N27" i="10"/>
  <c r="N25" i="10"/>
  <c r="O23" i="10"/>
  <c r="N26" i="10"/>
  <c r="N24" i="10"/>
  <c r="O22" i="10"/>
  <c r="E34" i="3"/>
  <c r="D39" i="3"/>
  <c r="D38" i="3"/>
  <c r="D37" i="3"/>
  <c r="D36" i="3"/>
  <c r="E35" i="3"/>
  <c r="F33" i="7"/>
  <c r="F32" i="7"/>
  <c r="F31" i="7"/>
  <c r="G29" i="7"/>
  <c r="G28" i="7"/>
  <c r="F30" i="7"/>
  <c r="M31" i="1"/>
  <c r="D28" i="9"/>
  <c r="B40" i="1"/>
  <c r="N22" i="11"/>
  <c r="F31" i="1"/>
  <c r="H28" i="8"/>
  <c r="P22" i="1"/>
  <c r="J28" i="6"/>
  <c r="Z39" i="1"/>
  <c r="L22" i="13"/>
  <c r="K40" i="1"/>
  <c r="N22" i="12"/>
  <c r="B23" i="1"/>
  <c r="N28" i="5"/>
  <c r="U31" i="1"/>
  <c r="B28" i="10"/>
  <c r="S31" i="1"/>
  <c r="M14" i="1"/>
  <c r="F34" i="3" s="1"/>
  <c r="T14" i="1"/>
  <c r="N28" i="4"/>
  <c r="L33" i="4"/>
  <c r="L31" i="4"/>
  <c r="M29" i="4"/>
  <c r="L32" i="4"/>
  <c r="L30" i="4"/>
  <c r="M28" i="4"/>
  <c r="C35" i="2"/>
  <c r="C34" i="2"/>
  <c r="B39" i="2"/>
  <c r="B37" i="2"/>
  <c r="B38" i="2"/>
  <c r="B36" i="2"/>
  <c r="D14" i="1"/>
  <c r="D34" i="2"/>
  <c r="V31" i="1" l="1"/>
  <c r="D28" i="10"/>
  <c r="B34" i="5"/>
  <c r="C23" i="1"/>
  <c r="A23" i="1"/>
  <c r="L40" i="1"/>
  <c r="B28" i="12"/>
  <c r="J40" i="1"/>
  <c r="T40" i="1"/>
  <c r="N22" i="13"/>
  <c r="Q22" i="1"/>
  <c r="L28" i="6"/>
  <c r="G31" i="1"/>
  <c r="J28" i="8"/>
  <c r="C40" i="1"/>
  <c r="B28" i="11"/>
  <c r="A40" i="1"/>
  <c r="N31" i="1"/>
  <c r="F28" i="9"/>
  <c r="H33" i="7"/>
  <c r="H32" i="7"/>
  <c r="I29" i="7"/>
  <c r="I28" i="7"/>
  <c r="H31" i="7"/>
  <c r="H30" i="7"/>
  <c r="F39" i="3"/>
  <c r="F38" i="3"/>
  <c r="G34" i="3"/>
  <c r="F36" i="3"/>
  <c r="G35" i="3"/>
  <c r="F37" i="3"/>
  <c r="B33" i="10"/>
  <c r="B30" i="10"/>
  <c r="C29" i="10"/>
  <c r="B32" i="10"/>
  <c r="B31" i="10"/>
  <c r="C28" i="10"/>
  <c r="N32" i="5"/>
  <c r="O29" i="5"/>
  <c r="N31" i="5"/>
  <c r="O28" i="5"/>
  <c r="N33" i="5"/>
  <c r="N30" i="5"/>
  <c r="N27" i="12"/>
  <c r="N25" i="12"/>
  <c r="O23" i="12"/>
  <c r="N26" i="12"/>
  <c r="N24" i="12"/>
  <c r="O22" i="12"/>
  <c r="L26" i="13"/>
  <c r="L25" i="13"/>
  <c r="M23" i="13"/>
  <c r="L27" i="13"/>
  <c r="M22" i="13"/>
  <c r="L24" i="13"/>
  <c r="J33" i="6"/>
  <c r="J31" i="6"/>
  <c r="K28" i="6"/>
  <c r="J32" i="6"/>
  <c r="K29" i="6"/>
  <c r="J30" i="6"/>
  <c r="H32" i="8"/>
  <c r="H30" i="8"/>
  <c r="I28" i="8"/>
  <c r="H33" i="8"/>
  <c r="H31" i="8"/>
  <c r="I29" i="8"/>
  <c r="N26" i="11"/>
  <c r="O23" i="11"/>
  <c r="N24" i="11"/>
  <c r="N27" i="11"/>
  <c r="N25" i="11"/>
  <c r="O22" i="11"/>
  <c r="D32" i="9"/>
  <c r="E29" i="9"/>
  <c r="D33" i="9"/>
  <c r="D31" i="9"/>
  <c r="D30" i="9"/>
  <c r="E28" i="9"/>
  <c r="Y22" i="1"/>
  <c r="J28" i="7"/>
  <c r="N33" i="4"/>
  <c r="N30" i="4"/>
  <c r="N31" i="4"/>
  <c r="N32" i="4"/>
  <c r="O28" i="4"/>
  <c r="O29" i="4"/>
  <c r="B34" i="4"/>
  <c r="U14" i="1"/>
  <c r="S14" i="1"/>
  <c r="N14" i="1"/>
  <c r="H34" i="3" s="1"/>
  <c r="E34" i="2"/>
  <c r="E35" i="2"/>
  <c r="D38" i="2"/>
  <c r="D36" i="2"/>
  <c r="D39" i="2"/>
  <c r="D37" i="2"/>
  <c r="E14" i="1"/>
  <c r="F34" i="2"/>
  <c r="I34" i="3" l="1"/>
  <c r="I35" i="3"/>
  <c r="H37" i="3"/>
  <c r="H36" i="3"/>
  <c r="H38" i="3"/>
  <c r="H39" i="3"/>
  <c r="J33" i="7"/>
  <c r="J32" i="7"/>
  <c r="K29" i="7"/>
  <c r="J31" i="7"/>
  <c r="K28" i="7"/>
  <c r="J30" i="7"/>
  <c r="F33" i="9"/>
  <c r="F32" i="9"/>
  <c r="F31" i="9"/>
  <c r="F30" i="9"/>
  <c r="G28" i="9"/>
  <c r="G29" i="9"/>
  <c r="D40" i="1"/>
  <c r="D28" i="11"/>
  <c r="H31" i="1"/>
  <c r="L28" i="8"/>
  <c r="K23" i="1"/>
  <c r="N28" i="6"/>
  <c r="U40" i="1"/>
  <c r="B28" i="13"/>
  <c r="S40" i="1"/>
  <c r="B33" i="12"/>
  <c r="B31" i="12"/>
  <c r="C28" i="12"/>
  <c r="B32" i="12"/>
  <c r="C29" i="12"/>
  <c r="B30" i="12"/>
  <c r="B39" i="5"/>
  <c r="B37" i="5"/>
  <c r="B38" i="5"/>
  <c r="B36" i="5"/>
  <c r="C34" i="5"/>
  <c r="C35" i="5"/>
  <c r="W31" i="1"/>
  <c r="F28" i="10"/>
  <c r="Z22" i="1"/>
  <c r="L28" i="7"/>
  <c r="O31" i="1"/>
  <c r="H28" i="9"/>
  <c r="B33" i="11"/>
  <c r="B32" i="11"/>
  <c r="C29" i="11"/>
  <c r="C28" i="11"/>
  <c r="B31" i="11"/>
  <c r="B30" i="11"/>
  <c r="J33" i="8"/>
  <c r="J31" i="8"/>
  <c r="K28" i="8"/>
  <c r="J32" i="8"/>
  <c r="K29" i="8"/>
  <c r="J30" i="8"/>
  <c r="L32" i="6"/>
  <c r="L30" i="6"/>
  <c r="M28" i="6"/>
  <c r="L33" i="6"/>
  <c r="L31" i="6"/>
  <c r="M29" i="6"/>
  <c r="N27" i="13"/>
  <c r="N25" i="13"/>
  <c r="O23" i="13"/>
  <c r="N26" i="13"/>
  <c r="N24" i="13"/>
  <c r="O22" i="13"/>
  <c r="M40" i="1"/>
  <c r="D28" i="12"/>
  <c r="D23" i="1"/>
  <c r="D34" i="5"/>
  <c r="D32" i="10"/>
  <c r="D30" i="10"/>
  <c r="E28" i="10"/>
  <c r="D33" i="10"/>
  <c r="D31" i="10"/>
  <c r="E29" i="10"/>
  <c r="O14" i="1"/>
  <c r="J34" i="3" s="1"/>
  <c r="V14" i="1"/>
  <c r="D34" i="4"/>
  <c r="B39" i="4"/>
  <c r="B37" i="4"/>
  <c r="C35" i="4"/>
  <c r="B38" i="4"/>
  <c r="B36" i="4"/>
  <c r="C34" i="4"/>
  <c r="G35" i="2"/>
  <c r="G34" i="2"/>
  <c r="F39" i="2"/>
  <c r="F37" i="2"/>
  <c r="F38" i="2"/>
  <c r="F36" i="2"/>
  <c r="F14" i="1"/>
  <c r="H34" i="2"/>
  <c r="E23" i="1" l="1"/>
  <c r="F34" i="5"/>
  <c r="N40" i="1"/>
  <c r="F28" i="12"/>
  <c r="P31" i="1"/>
  <c r="J28" i="9"/>
  <c r="T23" i="1"/>
  <c r="N28" i="7"/>
  <c r="X31" i="1"/>
  <c r="H28" i="10"/>
  <c r="B33" i="13"/>
  <c r="C29" i="13"/>
  <c r="B32" i="13"/>
  <c r="B31" i="13"/>
  <c r="C28" i="13"/>
  <c r="B30" i="13"/>
  <c r="N32" i="6"/>
  <c r="O28" i="6"/>
  <c r="O29" i="6"/>
  <c r="N33" i="6"/>
  <c r="N30" i="6"/>
  <c r="N31" i="6"/>
  <c r="L33" i="8"/>
  <c r="L31" i="8"/>
  <c r="M29" i="8"/>
  <c r="L32" i="8"/>
  <c r="L30" i="8"/>
  <c r="M28" i="8"/>
  <c r="D32" i="11"/>
  <c r="D31" i="11"/>
  <c r="D33" i="11"/>
  <c r="E29" i="11"/>
  <c r="D30" i="11"/>
  <c r="E28" i="11"/>
  <c r="J38" i="3"/>
  <c r="J39" i="3"/>
  <c r="K34" i="3"/>
  <c r="J36" i="3"/>
  <c r="K35" i="3"/>
  <c r="J37" i="3"/>
  <c r="E34" i="5"/>
  <c r="D38" i="5"/>
  <c r="D39" i="5"/>
  <c r="E35" i="5"/>
  <c r="D37" i="5"/>
  <c r="D36" i="5"/>
  <c r="D32" i="12"/>
  <c r="D30" i="12"/>
  <c r="E28" i="12"/>
  <c r="D33" i="12"/>
  <c r="D31" i="12"/>
  <c r="E29" i="12"/>
  <c r="H33" i="9"/>
  <c r="H32" i="9"/>
  <c r="I29" i="9"/>
  <c r="H31" i="9"/>
  <c r="I28" i="9"/>
  <c r="H30" i="9"/>
  <c r="L32" i="7"/>
  <c r="L31" i="7"/>
  <c r="L33" i="7"/>
  <c r="M29" i="7"/>
  <c r="M28" i="7"/>
  <c r="L30" i="7"/>
  <c r="F33" i="10"/>
  <c r="F31" i="10"/>
  <c r="F30" i="10"/>
  <c r="F32" i="10"/>
  <c r="G29" i="10"/>
  <c r="G28" i="10"/>
  <c r="V40" i="1"/>
  <c r="D28" i="13"/>
  <c r="B34" i="6"/>
  <c r="J23" i="1"/>
  <c r="L23" i="1"/>
  <c r="B32" i="1"/>
  <c r="N28" i="8"/>
  <c r="E40" i="1"/>
  <c r="F28" i="11"/>
  <c r="D39" i="4"/>
  <c r="D37" i="4"/>
  <c r="E35" i="4"/>
  <c r="D38" i="4"/>
  <c r="D36" i="4"/>
  <c r="E34" i="4"/>
  <c r="W14" i="1"/>
  <c r="F34" i="4"/>
  <c r="P14" i="1"/>
  <c r="L34" i="3" s="1"/>
  <c r="I35" i="2"/>
  <c r="I34" i="2"/>
  <c r="H38" i="2"/>
  <c r="H36" i="2"/>
  <c r="H39" i="2"/>
  <c r="H37" i="2"/>
  <c r="G14" i="1"/>
  <c r="J34" i="2"/>
  <c r="M34" i="3" l="1"/>
  <c r="L39" i="3"/>
  <c r="L37" i="3"/>
  <c r="L36" i="3"/>
  <c r="M35" i="3"/>
  <c r="L38" i="3"/>
  <c r="F33" i="11"/>
  <c r="F32" i="11"/>
  <c r="F31" i="11"/>
  <c r="G29" i="11"/>
  <c r="F30" i="11"/>
  <c r="G28" i="11"/>
  <c r="N32" i="8"/>
  <c r="N30" i="8"/>
  <c r="O29" i="8"/>
  <c r="N33" i="8"/>
  <c r="N31" i="8"/>
  <c r="O28" i="8"/>
  <c r="M23" i="1"/>
  <c r="D34" i="6"/>
  <c r="B38" i="6"/>
  <c r="B36" i="6"/>
  <c r="C34" i="6"/>
  <c r="B39" i="6"/>
  <c r="B37" i="6"/>
  <c r="C35" i="6"/>
  <c r="W40" i="1"/>
  <c r="F28" i="13"/>
  <c r="H33" i="10"/>
  <c r="H31" i="10"/>
  <c r="I29" i="10"/>
  <c r="H32" i="10"/>
  <c r="H30" i="10"/>
  <c r="I28" i="10"/>
  <c r="N32" i="7"/>
  <c r="N31" i="7"/>
  <c r="N33" i="7"/>
  <c r="N30" i="7"/>
  <c r="O29" i="7"/>
  <c r="O28" i="7"/>
  <c r="J32" i="9"/>
  <c r="J33" i="9"/>
  <c r="J31" i="9"/>
  <c r="J30" i="9"/>
  <c r="K28" i="9"/>
  <c r="K29" i="9"/>
  <c r="F33" i="12"/>
  <c r="F30" i="12"/>
  <c r="F31" i="12"/>
  <c r="F32" i="12"/>
  <c r="G28" i="12"/>
  <c r="G29" i="12"/>
  <c r="F36" i="5"/>
  <c r="F38" i="5"/>
  <c r="F37" i="5"/>
  <c r="G34" i="5"/>
  <c r="G35" i="5"/>
  <c r="F39" i="5"/>
  <c r="F40" i="1"/>
  <c r="H28" i="11"/>
  <c r="B34" i="8"/>
  <c r="C32" i="1"/>
  <c r="A32" i="1"/>
  <c r="D32" i="13"/>
  <c r="D30" i="13"/>
  <c r="E28" i="13"/>
  <c r="D33" i="13"/>
  <c r="D31" i="13"/>
  <c r="E29" i="13"/>
  <c r="Y31" i="1"/>
  <c r="J28" i="10"/>
  <c r="B34" i="7"/>
  <c r="U23" i="1"/>
  <c r="S23" i="1"/>
  <c r="Q31" i="1"/>
  <c r="L28" i="9"/>
  <c r="O40" i="1"/>
  <c r="H28" i="12"/>
  <c r="F23" i="1"/>
  <c r="H34" i="5"/>
  <c r="F38" i="4"/>
  <c r="F36" i="4"/>
  <c r="G34" i="4"/>
  <c r="F39" i="4"/>
  <c r="F37" i="4"/>
  <c r="G35" i="4"/>
  <c r="Q14" i="1"/>
  <c r="N34" i="3" s="1"/>
  <c r="X14" i="1"/>
  <c r="H34" i="4"/>
  <c r="K35" i="2"/>
  <c r="K34" i="2"/>
  <c r="J39" i="2"/>
  <c r="J37" i="2"/>
  <c r="J38" i="2"/>
  <c r="J36" i="2"/>
  <c r="H14" i="1"/>
  <c r="L34" i="2"/>
  <c r="H38" i="5" l="1"/>
  <c r="H39" i="5"/>
  <c r="H37" i="5"/>
  <c r="I34" i="5"/>
  <c r="I35" i="5"/>
  <c r="H36" i="5"/>
  <c r="H32" i="12"/>
  <c r="H30" i="12"/>
  <c r="I28" i="12"/>
  <c r="H33" i="12"/>
  <c r="H31" i="12"/>
  <c r="I29" i="12"/>
  <c r="L32" i="9"/>
  <c r="L33" i="9"/>
  <c r="L31" i="9"/>
  <c r="M28" i="9"/>
  <c r="M29" i="9"/>
  <c r="L30" i="9"/>
  <c r="B39" i="7"/>
  <c r="C35" i="7"/>
  <c r="B38" i="7"/>
  <c r="B37" i="7"/>
  <c r="B36" i="7"/>
  <c r="C34" i="7"/>
  <c r="Z31" i="1"/>
  <c r="L28" i="10"/>
  <c r="D32" i="1"/>
  <c r="D34" i="8"/>
  <c r="H33" i="11"/>
  <c r="I29" i="11"/>
  <c r="H32" i="11"/>
  <c r="H31" i="11"/>
  <c r="H30" i="11"/>
  <c r="I28" i="11"/>
  <c r="F32" i="13"/>
  <c r="G28" i="13"/>
  <c r="G29" i="13"/>
  <c r="F33" i="13"/>
  <c r="F30" i="13"/>
  <c r="F31" i="13"/>
  <c r="D39" i="6"/>
  <c r="D37" i="6"/>
  <c r="E35" i="6"/>
  <c r="D38" i="6"/>
  <c r="E34" i="6"/>
  <c r="D36" i="6"/>
  <c r="N39" i="3"/>
  <c r="N38" i="3"/>
  <c r="O34" i="3"/>
  <c r="N36" i="3"/>
  <c r="O35" i="3"/>
  <c r="N37" i="3"/>
  <c r="G23" i="1"/>
  <c r="J34" i="5"/>
  <c r="P40" i="1"/>
  <c r="J28" i="12"/>
  <c r="K32" i="1"/>
  <c r="N28" i="9"/>
  <c r="V23" i="1"/>
  <c r="D34" i="7"/>
  <c r="J33" i="10"/>
  <c r="J31" i="10"/>
  <c r="K29" i="10"/>
  <c r="J32" i="10"/>
  <c r="J30" i="10"/>
  <c r="K28" i="10"/>
  <c r="B38" i="8"/>
  <c r="B36" i="8"/>
  <c r="C34" i="8"/>
  <c r="B39" i="8"/>
  <c r="B37" i="8"/>
  <c r="C35" i="8"/>
  <c r="G40" i="1"/>
  <c r="J28" i="11"/>
  <c r="X40" i="1"/>
  <c r="H28" i="13"/>
  <c r="N23" i="1"/>
  <c r="F34" i="6"/>
  <c r="H38" i="4"/>
  <c r="H36" i="4"/>
  <c r="I34" i="4"/>
  <c r="H39" i="4"/>
  <c r="H37" i="4"/>
  <c r="I35" i="4"/>
  <c r="Y14" i="1"/>
  <c r="J34" i="4"/>
  <c r="N34" i="2"/>
  <c r="O34" i="2" s="1"/>
  <c r="M35" i="2"/>
  <c r="M34" i="2"/>
  <c r="L38" i="2"/>
  <c r="L36" i="2"/>
  <c r="L39" i="2"/>
  <c r="L37" i="2"/>
  <c r="F39" i="6" l="1"/>
  <c r="F37" i="6"/>
  <c r="G35" i="6"/>
  <c r="F38" i="6"/>
  <c r="F36" i="6"/>
  <c r="G34" i="6"/>
  <c r="H32" i="13"/>
  <c r="H30" i="13"/>
  <c r="I28" i="13"/>
  <c r="H33" i="13"/>
  <c r="H31" i="13"/>
  <c r="I29" i="13"/>
  <c r="J32" i="11"/>
  <c r="J31" i="11"/>
  <c r="J33" i="11"/>
  <c r="K29" i="11"/>
  <c r="J30" i="11"/>
  <c r="K28" i="11"/>
  <c r="D39" i="7"/>
  <c r="E35" i="7"/>
  <c r="D38" i="7"/>
  <c r="D37" i="7"/>
  <c r="E34" i="7"/>
  <c r="D36" i="7"/>
  <c r="N32" i="9"/>
  <c r="N33" i="9"/>
  <c r="O28" i="9"/>
  <c r="N31" i="9"/>
  <c r="N30" i="9"/>
  <c r="O29" i="9"/>
  <c r="J32" i="12"/>
  <c r="K29" i="12"/>
  <c r="J30" i="12"/>
  <c r="J33" i="12"/>
  <c r="J31" i="12"/>
  <c r="K28" i="12"/>
  <c r="J39" i="5"/>
  <c r="J37" i="5"/>
  <c r="K34" i="5"/>
  <c r="J38" i="5"/>
  <c r="K35" i="5"/>
  <c r="J36" i="5"/>
  <c r="D39" i="8"/>
  <c r="D37" i="8"/>
  <c r="E35" i="8"/>
  <c r="D36" i="8"/>
  <c r="D38" i="8"/>
  <c r="E34" i="8"/>
  <c r="L33" i="10"/>
  <c r="L31" i="10"/>
  <c r="M29" i="10"/>
  <c r="L32" i="10"/>
  <c r="L30" i="10"/>
  <c r="M28" i="10"/>
  <c r="O23" i="1"/>
  <c r="H34" i="6"/>
  <c r="Y40" i="1"/>
  <c r="J28" i="13"/>
  <c r="H40" i="1"/>
  <c r="L28" i="11"/>
  <c r="W23" i="1"/>
  <c r="F34" i="7"/>
  <c r="B34" i="9"/>
  <c r="L32" i="1"/>
  <c r="J32" i="1"/>
  <c r="Q40" i="1"/>
  <c r="L28" i="12"/>
  <c r="H23" i="1"/>
  <c r="N34" i="5" s="1"/>
  <c r="N38" i="5" s="1"/>
  <c r="L34" i="5"/>
  <c r="E32" i="1"/>
  <c r="F34" i="8"/>
  <c r="T32" i="1"/>
  <c r="N28" i="10"/>
  <c r="J39" i="4"/>
  <c r="J37" i="4"/>
  <c r="K35" i="4"/>
  <c r="J38" i="4"/>
  <c r="J36" i="4"/>
  <c r="K34" i="4"/>
  <c r="Z14" i="1"/>
  <c r="N34" i="4" s="1"/>
  <c r="O34" i="4" s="1"/>
  <c r="L34" i="4"/>
  <c r="N37" i="2"/>
  <c r="N36" i="2"/>
  <c r="O35" i="2"/>
  <c r="N38" i="2"/>
  <c r="N39" i="2"/>
  <c r="N36" i="5"/>
  <c r="N39" i="5"/>
  <c r="O35" i="5"/>
  <c r="N36" i="4" l="1"/>
  <c r="U32" i="1"/>
  <c r="B34" i="10"/>
  <c r="S32" i="1"/>
  <c r="F32" i="1"/>
  <c r="H34" i="8"/>
  <c r="K41" i="1"/>
  <c r="N28" i="12"/>
  <c r="M32" i="1"/>
  <c r="D34" i="9"/>
  <c r="F39" i="7"/>
  <c r="F37" i="7"/>
  <c r="G35" i="7"/>
  <c r="F36" i="7"/>
  <c r="F38" i="7"/>
  <c r="G34" i="7"/>
  <c r="L32" i="11"/>
  <c r="L30" i="11"/>
  <c r="M28" i="11"/>
  <c r="L33" i="11"/>
  <c r="L31" i="11"/>
  <c r="M29" i="11"/>
  <c r="J31" i="13"/>
  <c r="K28" i="13"/>
  <c r="J30" i="13"/>
  <c r="J33" i="13"/>
  <c r="K29" i="13"/>
  <c r="J32" i="13"/>
  <c r="H38" i="6"/>
  <c r="H36" i="6"/>
  <c r="I34" i="6"/>
  <c r="H39" i="6"/>
  <c r="H37" i="6"/>
  <c r="I35" i="6"/>
  <c r="N37" i="5"/>
  <c r="O34" i="5"/>
  <c r="N32" i="10"/>
  <c r="O29" i="10"/>
  <c r="O28" i="10"/>
  <c r="N33" i="10"/>
  <c r="N31" i="10"/>
  <c r="N30" i="10"/>
  <c r="F39" i="8"/>
  <c r="F37" i="8"/>
  <c r="G35" i="8"/>
  <c r="F38" i="8"/>
  <c r="F36" i="8"/>
  <c r="G34" i="8"/>
  <c r="L38" i="5"/>
  <c r="L36" i="5"/>
  <c r="L37" i="5"/>
  <c r="L39" i="5"/>
  <c r="M34" i="5"/>
  <c r="M35" i="5"/>
  <c r="L33" i="12"/>
  <c r="L31" i="12"/>
  <c r="M29" i="12"/>
  <c r="L32" i="12"/>
  <c r="L30" i="12"/>
  <c r="M28" i="12"/>
  <c r="B38" i="9"/>
  <c r="B36" i="9"/>
  <c r="C34" i="9"/>
  <c r="B39" i="9"/>
  <c r="B37" i="9"/>
  <c r="C35" i="9"/>
  <c r="X23" i="1"/>
  <c r="H34" i="7"/>
  <c r="B41" i="1"/>
  <c r="N28" i="11"/>
  <c r="Z40" i="1"/>
  <c r="L28" i="13"/>
  <c r="P23" i="1"/>
  <c r="J34" i="6"/>
  <c r="L39" i="4"/>
  <c r="L37" i="4"/>
  <c r="M35" i="4"/>
  <c r="L38" i="4"/>
  <c r="L36" i="4"/>
  <c r="M34" i="4"/>
  <c r="N38" i="4"/>
  <c r="N39" i="4"/>
  <c r="O35" i="4"/>
  <c r="N37" i="4"/>
  <c r="Q23" i="1" l="1"/>
  <c r="N34" i="6" s="1"/>
  <c r="L34" i="6"/>
  <c r="T41" i="1"/>
  <c r="N28" i="13"/>
  <c r="B34" i="11"/>
  <c r="A41" i="1"/>
  <c r="C41" i="1"/>
  <c r="Y23" i="1"/>
  <c r="J34" i="7"/>
  <c r="N32" i="1"/>
  <c r="F34" i="9"/>
  <c r="B34" i="12"/>
  <c r="J41" i="1"/>
  <c r="L41" i="1"/>
  <c r="G32" i="1"/>
  <c r="J34" i="8"/>
  <c r="B39" i="10"/>
  <c r="B37" i="10"/>
  <c r="C35" i="10"/>
  <c r="B38" i="10"/>
  <c r="B36" i="10"/>
  <c r="C34" i="10"/>
  <c r="J38" i="6"/>
  <c r="J36" i="6"/>
  <c r="K34" i="6"/>
  <c r="J39" i="6"/>
  <c r="J37" i="6"/>
  <c r="K35" i="6"/>
  <c r="L33" i="13"/>
  <c r="L31" i="13"/>
  <c r="M29" i="13"/>
  <c r="L32" i="13"/>
  <c r="L30" i="13"/>
  <c r="M28" i="13"/>
  <c r="N33" i="11"/>
  <c r="O29" i="11"/>
  <c r="N32" i="11"/>
  <c r="N30" i="11"/>
  <c r="O28" i="11"/>
  <c r="N31" i="11"/>
  <c r="H38" i="7"/>
  <c r="H39" i="7"/>
  <c r="H37" i="7"/>
  <c r="I34" i="7"/>
  <c r="I35" i="7"/>
  <c r="H36" i="7"/>
  <c r="D38" i="9"/>
  <c r="D39" i="9"/>
  <c r="E35" i="9"/>
  <c r="D37" i="9"/>
  <c r="E34" i="9"/>
  <c r="D36" i="9"/>
  <c r="N33" i="12"/>
  <c r="N30" i="12"/>
  <c r="N31" i="12"/>
  <c r="N32" i="12"/>
  <c r="O28" i="12"/>
  <c r="O29" i="12"/>
  <c r="H38" i="8"/>
  <c r="H36" i="8"/>
  <c r="I34" i="8"/>
  <c r="H39" i="8"/>
  <c r="H37" i="8"/>
  <c r="I35" i="8"/>
  <c r="V32" i="1"/>
  <c r="D34" i="10"/>
  <c r="W32" i="1" l="1"/>
  <c r="F34" i="10"/>
  <c r="D39" i="10"/>
  <c r="D37" i="10"/>
  <c r="E35" i="10"/>
  <c r="D36" i="10"/>
  <c r="D38" i="10"/>
  <c r="E34" i="10"/>
  <c r="J39" i="8"/>
  <c r="J37" i="8"/>
  <c r="K35" i="8"/>
  <c r="J38" i="8"/>
  <c r="J36" i="8"/>
  <c r="K34" i="8"/>
  <c r="M41" i="1"/>
  <c r="D34" i="12"/>
  <c r="B38" i="12"/>
  <c r="B36" i="12"/>
  <c r="C34" i="12"/>
  <c r="B39" i="12"/>
  <c r="B37" i="12"/>
  <c r="C35" i="12"/>
  <c r="O32" i="1"/>
  <c r="H34" i="9"/>
  <c r="Z23" i="1"/>
  <c r="N34" i="7" s="1"/>
  <c r="L34" i="7"/>
  <c r="N32" i="13"/>
  <c r="O28" i="13"/>
  <c r="O29" i="13"/>
  <c r="N33" i="13"/>
  <c r="N30" i="13"/>
  <c r="N31" i="13"/>
  <c r="L38" i="6"/>
  <c r="L36" i="6"/>
  <c r="M34" i="6"/>
  <c r="L39" i="6"/>
  <c r="L37" i="6"/>
  <c r="M35" i="6"/>
  <c r="H32" i="1"/>
  <c r="N34" i="8" s="1"/>
  <c r="L34" i="8"/>
  <c r="F38" i="9"/>
  <c r="G35" i="9"/>
  <c r="G34" i="9"/>
  <c r="F39" i="9"/>
  <c r="F37" i="9"/>
  <c r="F36" i="9"/>
  <c r="J39" i="7"/>
  <c r="J38" i="7"/>
  <c r="K35" i="7"/>
  <c r="J37" i="7"/>
  <c r="K34" i="7"/>
  <c r="J36" i="7"/>
  <c r="D41" i="1"/>
  <c r="D34" i="11"/>
  <c r="B39" i="11"/>
  <c r="B37" i="11"/>
  <c r="C35" i="11"/>
  <c r="B38" i="11"/>
  <c r="B36" i="11"/>
  <c r="C34" i="11"/>
  <c r="U41" i="1"/>
  <c r="B34" i="13"/>
  <c r="S41" i="1"/>
  <c r="N39" i="6"/>
  <c r="N38" i="6"/>
  <c r="N37" i="6"/>
  <c r="O34" i="6"/>
  <c r="O35" i="6"/>
  <c r="N36" i="6"/>
  <c r="V41" i="1" l="1"/>
  <c r="D34" i="13"/>
  <c r="E41" i="1"/>
  <c r="F34" i="11"/>
  <c r="B39" i="13"/>
  <c r="B37" i="13"/>
  <c r="C35" i="13"/>
  <c r="B38" i="13"/>
  <c r="B36" i="13"/>
  <c r="C34" i="13"/>
  <c r="D38" i="11"/>
  <c r="D36" i="11"/>
  <c r="E34" i="11"/>
  <c r="D39" i="11"/>
  <c r="D37" i="11"/>
  <c r="E35" i="11"/>
  <c r="L39" i="8"/>
  <c r="L37" i="8"/>
  <c r="M35" i="8"/>
  <c r="L38" i="8"/>
  <c r="L36" i="8"/>
  <c r="M34" i="8"/>
  <c r="L39" i="7"/>
  <c r="L36" i="7"/>
  <c r="L38" i="7"/>
  <c r="M35" i="7"/>
  <c r="M34" i="7"/>
  <c r="L37" i="7"/>
  <c r="H38" i="9"/>
  <c r="H39" i="9"/>
  <c r="I35" i="9"/>
  <c r="H37" i="9"/>
  <c r="H36" i="9"/>
  <c r="I34" i="9"/>
  <c r="D39" i="12"/>
  <c r="D37" i="12"/>
  <c r="E35" i="12"/>
  <c r="D38" i="12"/>
  <c r="D36" i="12"/>
  <c r="E34" i="12"/>
  <c r="F39" i="10"/>
  <c r="F37" i="10"/>
  <c r="G35" i="10"/>
  <c r="F38" i="10"/>
  <c r="F36" i="10"/>
  <c r="G34" i="10"/>
  <c r="N39" i="8"/>
  <c r="N37" i="8"/>
  <c r="O35" i="8"/>
  <c r="N38" i="8"/>
  <c r="N36" i="8"/>
  <c r="O34" i="8"/>
  <c r="N39" i="7"/>
  <c r="N37" i="7"/>
  <c r="O35" i="7"/>
  <c r="N38" i="7"/>
  <c r="N36" i="7"/>
  <c r="O34" i="7"/>
  <c r="P32" i="1"/>
  <c r="J34" i="9"/>
  <c r="N41" i="1"/>
  <c r="F34" i="12"/>
  <c r="X32" i="1"/>
  <c r="H34" i="10"/>
  <c r="O41" i="1" l="1"/>
  <c r="H34" i="12"/>
  <c r="H39" i="10"/>
  <c r="H37" i="10"/>
  <c r="I35" i="10"/>
  <c r="H38" i="10"/>
  <c r="H36" i="10"/>
  <c r="I34" i="10"/>
  <c r="F38" i="12"/>
  <c r="F36" i="12"/>
  <c r="G34" i="12"/>
  <c r="F39" i="12"/>
  <c r="F37" i="12"/>
  <c r="G35" i="12"/>
  <c r="J39" i="9"/>
  <c r="K35" i="9"/>
  <c r="J38" i="9"/>
  <c r="J37" i="9"/>
  <c r="J36" i="9"/>
  <c r="K34" i="9"/>
  <c r="F39" i="11"/>
  <c r="F37" i="11"/>
  <c r="G35" i="11"/>
  <c r="F36" i="11"/>
  <c r="F38" i="11"/>
  <c r="G34" i="11"/>
  <c r="D38" i="13"/>
  <c r="D36" i="13"/>
  <c r="E34" i="13"/>
  <c r="D39" i="13"/>
  <c r="D37" i="13"/>
  <c r="E35" i="13"/>
  <c r="Y32" i="1"/>
  <c r="J34" i="10"/>
  <c r="Q32" i="1"/>
  <c r="N34" i="9" s="1"/>
  <c r="L34" i="9"/>
  <c r="F41" i="1"/>
  <c r="H34" i="11"/>
  <c r="W41" i="1"/>
  <c r="F34" i="13"/>
  <c r="G41" i="1" l="1"/>
  <c r="J34" i="11"/>
  <c r="F39" i="13"/>
  <c r="F37" i="13"/>
  <c r="G35" i="13"/>
  <c r="F38" i="13"/>
  <c r="F36" i="13"/>
  <c r="G34" i="13"/>
  <c r="H38" i="11"/>
  <c r="H36" i="11"/>
  <c r="I34" i="11"/>
  <c r="H39" i="11"/>
  <c r="H37" i="11"/>
  <c r="I35" i="11"/>
  <c r="L38" i="9"/>
  <c r="L39" i="9"/>
  <c r="M35" i="9"/>
  <c r="L37" i="9"/>
  <c r="L36" i="9"/>
  <c r="M34" i="9"/>
  <c r="J39" i="10"/>
  <c r="J37" i="10"/>
  <c r="K35" i="10"/>
  <c r="J38" i="10"/>
  <c r="J36" i="10"/>
  <c r="K34" i="10"/>
  <c r="H38" i="12"/>
  <c r="H36" i="12"/>
  <c r="I34" i="12"/>
  <c r="H39" i="12"/>
  <c r="H37" i="12"/>
  <c r="I35" i="12"/>
  <c r="X41" i="1"/>
  <c r="H34" i="13"/>
  <c r="N39" i="9"/>
  <c r="N37" i="9"/>
  <c r="O35" i="9"/>
  <c r="N38" i="9"/>
  <c r="N36" i="9"/>
  <c r="O34" i="9"/>
  <c r="Z32" i="1"/>
  <c r="N34" i="10" s="1"/>
  <c r="L34" i="10"/>
  <c r="P41" i="1"/>
  <c r="J34" i="12"/>
  <c r="Q41" i="1" l="1"/>
  <c r="N34" i="12" s="1"/>
  <c r="L34" i="12"/>
  <c r="J39" i="12"/>
  <c r="J37" i="12"/>
  <c r="K35" i="12"/>
  <c r="J38" i="12"/>
  <c r="J36" i="12"/>
  <c r="K34" i="12"/>
  <c r="L38" i="10"/>
  <c r="L36" i="10"/>
  <c r="M34" i="10"/>
  <c r="L39" i="10"/>
  <c r="L37" i="10"/>
  <c r="M35" i="10"/>
  <c r="H39" i="13"/>
  <c r="H37" i="13"/>
  <c r="I35" i="13"/>
  <c r="H38" i="13"/>
  <c r="H36" i="13"/>
  <c r="I34" i="13"/>
  <c r="J38" i="11"/>
  <c r="J37" i="11"/>
  <c r="J39" i="11"/>
  <c r="K35" i="11"/>
  <c r="J36" i="11"/>
  <c r="K34" i="11"/>
  <c r="N39" i="10"/>
  <c r="N38" i="10"/>
  <c r="O34" i="10"/>
  <c r="O35" i="10"/>
  <c r="N36" i="10"/>
  <c r="N37" i="10"/>
  <c r="Y41" i="1"/>
  <c r="J34" i="13"/>
  <c r="H41" i="1"/>
  <c r="N34" i="11" s="1"/>
  <c r="L34" i="11"/>
  <c r="Z41" i="1" l="1"/>
  <c r="N34" i="13" s="1"/>
  <c r="L34" i="13"/>
  <c r="L39" i="11"/>
  <c r="M34" i="11"/>
  <c r="M35" i="11"/>
  <c r="L36" i="11"/>
  <c r="L38" i="11"/>
  <c r="L37" i="11"/>
  <c r="J39" i="13"/>
  <c r="J37" i="13"/>
  <c r="K35" i="13"/>
  <c r="J38" i="13"/>
  <c r="J36" i="13"/>
  <c r="K34" i="13"/>
  <c r="L38" i="12"/>
  <c r="L36" i="12"/>
  <c r="M34" i="12"/>
  <c r="L39" i="12"/>
  <c r="L37" i="12"/>
  <c r="M35" i="12"/>
  <c r="N39" i="11"/>
  <c r="N37" i="11"/>
  <c r="O35" i="11"/>
  <c r="N38" i="11"/>
  <c r="N36" i="11"/>
  <c r="O34" i="11"/>
  <c r="N38" i="12"/>
  <c r="N36" i="12"/>
  <c r="O34" i="12"/>
  <c r="N39" i="12"/>
  <c r="N37" i="12"/>
  <c r="O35" i="12"/>
  <c r="L38" i="13" l="1"/>
  <c r="L36" i="13"/>
  <c r="M34" i="13"/>
  <c r="L39" i="13"/>
  <c r="L37" i="13"/>
  <c r="M35" i="13"/>
  <c r="N39" i="13"/>
  <c r="N37" i="13"/>
  <c r="O35" i="13"/>
  <c r="N38" i="13"/>
  <c r="N36" i="13"/>
  <c r="O34" i="13"/>
</calcChain>
</file>

<file path=xl/sharedStrings.xml><?xml version="1.0" encoding="utf-8"?>
<sst xmlns="http://schemas.openxmlformats.org/spreadsheetml/2006/main" count="78" uniqueCount="62">
  <si>
    <t>Excel Calendar Template</t>
  </si>
  <si>
    <t>Date</t>
  </si>
  <si>
    <t>Event</t>
  </si>
  <si>
    <t>New Year's Day</t>
  </si>
  <si>
    <t>St. Patrick's Day</t>
  </si>
  <si>
    <t>'St. Patrick's Day' observed</t>
  </si>
  <si>
    <t>Good Friday</t>
  </si>
  <si>
    <t>Easter</t>
  </si>
  <si>
    <t>Easter Monday</t>
  </si>
  <si>
    <t>June Bank Holiday</t>
  </si>
  <si>
    <t>August Bank Holiday</t>
  </si>
  <si>
    <t>October Bank Holiday</t>
  </si>
  <si>
    <t>Christmas Eve</t>
  </si>
  <si>
    <t>Christmas Day</t>
  </si>
  <si>
    <t>St. Stephen's Day</t>
  </si>
  <si>
    <t>New Year's Eve</t>
  </si>
  <si>
    <t>January</t>
  </si>
  <si>
    <t>February</t>
  </si>
  <si>
    <t>March</t>
  </si>
  <si>
    <t>Mo</t>
  </si>
  <si>
    <t>Tu</t>
  </si>
  <si>
    <t>We</t>
  </si>
  <si>
    <t>Th</t>
  </si>
  <si>
    <t>Fr</t>
  </si>
  <si>
    <t>Sa</t>
  </si>
  <si>
    <t>Su</t>
  </si>
  <si>
    <t>April</t>
  </si>
  <si>
    <t>May</t>
  </si>
  <si>
    <t>June</t>
  </si>
  <si>
    <t>July</t>
  </si>
  <si>
    <t>August</t>
  </si>
  <si>
    <t>September</t>
  </si>
  <si>
    <t>November</t>
  </si>
  <si>
    <t>December</t>
  </si>
  <si>
    <t>Year</t>
  </si>
  <si>
    <t>Month</t>
  </si>
  <si>
    <t>Jan</t>
  </si>
  <si>
    <t>Apr</t>
  </si>
  <si>
    <t>Dec</t>
  </si>
  <si>
    <t>Nov</t>
  </si>
  <si>
    <t>Oct</t>
  </si>
  <si>
    <t>Sep</t>
  </si>
  <si>
    <t>Aug</t>
  </si>
  <si>
    <t>Jul</t>
  </si>
  <si>
    <t>Jun</t>
  </si>
  <si>
    <t>Mar</t>
  </si>
  <si>
    <t>Feb</t>
  </si>
  <si>
    <t>October</t>
  </si>
  <si>
    <t>First day</t>
  </si>
  <si>
    <t>None</t>
  </si>
  <si>
    <t>Past</t>
  </si>
  <si>
    <t>Sunday</t>
  </si>
  <si>
    <t>Monday</t>
  </si>
  <si>
    <t>Tuesday</t>
  </si>
  <si>
    <t>Wednesday</t>
  </si>
  <si>
    <t>Thursday</t>
  </si>
  <si>
    <t>Friday</t>
  </si>
  <si>
    <t>Saturday</t>
  </si>
  <si>
    <t>month</t>
  </si>
  <si>
    <t>ID</t>
  </si>
  <si>
    <t>day</t>
  </si>
  <si>
    <r>
      <rPr>
        <sz val="11"/>
        <rFont val="Calibri"/>
        <family val="2"/>
        <charset val="204"/>
        <scheme val="minor"/>
      </rPr>
      <t xml:space="preserve">Visit homepage: </t>
    </r>
    <r>
      <rPr>
        <u/>
        <sz val="11"/>
        <color theme="10"/>
        <rFont val="Calibri"/>
        <family val="2"/>
        <charset val="204"/>
        <scheme val="minor"/>
      </rPr>
      <t>www.excely.com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</si>
</sst>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09]d\-mmm;@"/>
    <numFmt numFmtId="165" formatCode="[$-409]mmmm\ yyyy;@"/>
    <numFmt numFmtId="166" formatCode="d"/>
    <numFmt numFmtId="167" formatCode="[$-409]d\-mmm\-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204"/>
      <scheme val="minor"/>
    </font>
    <font>
      <sz val="24"/>
      <color theme="1"/>
      <name val="Calibri"/>
      <family val="2"/>
      <charset val="204"/>
      <scheme val="minor"/>
    </font>
    <font>
      <i/>
      <sz val="8"/>
      <color theme="1"/>
      <name val="Calibri"/>
      <family val="2"/>
      <scheme val="minor"/>
    </font>
    <font>
      <i/>
      <sz val="8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3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0" fontId="14" fillId="0" borderId="0" applyNumberFormat="0" applyFill="0" applyBorder="0" applyAlignment="0" applyProtection="0"/>
  </cellStyleXfs>
  <cellXfs count="56">
    <xf numFmtId="0" fontId="0" fillId="0" borderId="0" xfId="0"/>
    <xf numFmtId="165" fontId="11" fillId="0" borderId="0" xfId="0" applyNumberFormat="1" applyFont="1" applyAlignment="1" applyProtection="1">
      <alignment horizontal="left"/>
      <protection hidden="1"/>
    </xf>
    <xf numFmtId="0" fontId="0" fillId="0" borderId="0" xfId="0" applyAlignment="1" applyProtection="1">
      <alignment vertical="center"/>
      <protection hidden="1"/>
    </xf>
    <xf numFmtId="0" fontId="0" fillId="4" borderId="2" xfId="0" applyFill="1" applyBorder="1" applyAlignment="1" applyProtection="1">
      <alignment horizontal="center" vertical="center"/>
      <protection hidden="1"/>
    </xf>
    <xf numFmtId="0" fontId="10" fillId="0" borderId="12" xfId="0" applyFont="1" applyFill="1" applyBorder="1" applyAlignment="1" applyProtection="1">
      <alignment horizontal="center"/>
      <protection hidden="1"/>
    </xf>
    <xf numFmtId="166" fontId="12" fillId="4" borderId="1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20" xfId="0" applyBorder="1" applyAlignment="1" applyProtection="1">
      <alignment horizontal="left" vertical="center" shrinkToFit="1"/>
      <protection hidden="1"/>
    </xf>
    <xf numFmtId="0" fontId="9" fillId="0" borderId="14" xfId="0" applyNumberFormat="1" applyFont="1" applyBorder="1" applyAlignment="1" applyProtection="1">
      <alignment horizontal="center" vertical="center"/>
      <protection hidden="1"/>
    </xf>
    <xf numFmtId="167" fontId="9" fillId="0" borderId="14" xfId="0" applyNumberFormat="1" applyFont="1" applyBorder="1" applyAlignment="1" applyProtection="1">
      <alignment horizontal="center" vertical="center"/>
      <protection hidden="1"/>
    </xf>
    <xf numFmtId="0" fontId="9" fillId="0" borderId="14" xfId="0" applyNumberFormat="1" applyFont="1" applyBorder="1" applyAlignment="1" applyProtection="1">
      <alignment horizontal="left" vertical="center"/>
      <protection hidden="1"/>
    </xf>
    <xf numFmtId="166" fontId="12" fillId="4" borderId="21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22" xfId="0" applyBorder="1" applyAlignment="1" applyProtection="1">
      <alignment horizontal="left" vertical="center" shrinkToFit="1"/>
      <protection hidden="1"/>
    </xf>
    <xf numFmtId="0" fontId="0" fillId="0" borderId="21" xfId="0" applyBorder="1" applyAlignment="1" applyProtection="1">
      <alignment horizontal="left" vertical="center" shrinkToFit="1"/>
      <protection hidden="1"/>
    </xf>
    <xf numFmtId="0" fontId="0" fillId="0" borderId="22" xfId="0" applyBorder="1" applyAlignment="1" applyProtection="1">
      <alignment horizontal="left" vertical="center" shrinkToFit="1"/>
      <protection hidden="1"/>
    </xf>
    <xf numFmtId="0" fontId="0" fillId="0" borderId="23" xfId="0" applyBorder="1" applyAlignment="1" applyProtection="1">
      <alignment horizontal="left" vertical="center" shrinkToFit="1"/>
      <protection hidden="1"/>
    </xf>
    <xf numFmtId="0" fontId="0" fillId="0" borderId="24" xfId="0" applyBorder="1" applyAlignment="1" applyProtection="1">
      <alignment horizontal="left" vertical="center" shrinkToFit="1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9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9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horizontal="center"/>
      <protection hidden="1"/>
    </xf>
    <xf numFmtId="14" fontId="9" fillId="0" borderId="0" xfId="0" applyNumberFormat="1" applyFont="1" applyProtection="1">
      <protection hidden="1"/>
    </xf>
    <xf numFmtId="0" fontId="6" fillId="0" borderId="0" xfId="0" applyNumberFormat="1" applyFont="1" applyAlignment="1" applyProtection="1">
      <alignment horizontal="center"/>
      <protection hidden="1"/>
    </xf>
    <xf numFmtId="165" fontId="3" fillId="5" borderId="2" xfId="0" applyNumberFormat="1" applyFont="1" applyFill="1" applyBorder="1" applyAlignment="1" applyProtection="1">
      <alignment horizontal="center"/>
      <protection hidden="1"/>
    </xf>
    <xf numFmtId="0" fontId="2" fillId="5" borderId="12" xfId="0" applyFont="1" applyFill="1" applyBorder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center"/>
      <protection hidden="1"/>
    </xf>
    <xf numFmtId="0" fontId="5" fillId="0" borderId="0" xfId="0" applyNumberFormat="1" applyFont="1" applyAlignment="1" applyProtection="1">
      <alignment horizontal="center"/>
      <protection hidden="1"/>
    </xf>
    <xf numFmtId="0" fontId="8" fillId="4" borderId="3" xfId="0" applyFont="1" applyFill="1" applyBorder="1" applyAlignment="1" applyProtection="1">
      <alignment horizontal="center" vertical="center"/>
      <protection hidden="1"/>
    </xf>
    <xf numFmtId="0" fontId="8" fillId="4" borderId="4" xfId="0" applyFont="1" applyFill="1" applyBorder="1" applyAlignment="1" applyProtection="1">
      <alignment horizontal="center" vertical="center"/>
      <protection hidden="1"/>
    </xf>
    <xf numFmtId="0" fontId="8" fillId="4" borderId="5" xfId="0" applyFont="1" applyFill="1" applyBorder="1" applyAlignment="1" applyProtection="1">
      <alignment horizontal="center" vertical="center"/>
      <protection hidden="1"/>
    </xf>
    <xf numFmtId="167" fontId="9" fillId="0" borderId="0" xfId="0" applyNumberFormat="1" applyFont="1" applyBorder="1" applyAlignment="1" applyProtection="1">
      <alignment horizontal="center" vertical="center"/>
      <protection hidden="1"/>
    </xf>
    <xf numFmtId="166" fontId="7" fillId="0" borderId="3" xfId="0" applyNumberFormat="1" applyFont="1" applyBorder="1" applyAlignment="1" applyProtection="1">
      <alignment horizontal="center" vertical="center"/>
      <protection hidden="1"/>
    </xf>
    <xf numFmtId="166" fontId="7" fillId="0" borderId="4" xfId="0" applyNumberFormat="1" applyFont="1" applyBorder="1" applyAlignment="1" applyProtection="1">
      <alignment horizontal="center" vertical="center"/>
      <protection hidden="1"/>
    </xf>
    <xf numFmtId="166" fontId="7" fillId="6" borderId="4" xfId="0" applyNumberFormat="1" applyFont="1" applyFill="1" applyBorder="1" applyAlignment="1" applyProtection="1">
      <alignment horizontal="center" vertical="center"/>
      <protection hidden="1"/>
    </xf>
    <xf numFmtId="166" fontId="7" fillId="3" borderId="5" xfId="0" applyNumberFormat="1" applyFont="1" applyFill="1" applyBorder="1" applyAlignment="1" applyProtection="1">
      <alignment horizontal="center" vertical="center"/>
      <protection hidden="1"/>
    </xf>
    <xf numFmtId="166" fontId="7" fillId="0" borderId="6" xfId="0" applyNumberFormat="1" applyFont="1" applyBorder="1" applyAlignment="1" applyProtection="1">
      <alignment horizontal="center" vertical="center"/>
      <protection hidden="1"/>
    </xf>
    <xf numFmtId="166" fontId="7" fillId="0" borderId="7" xfId="0" applyNumberFormat="1" applyFont="1" applyBorder="1" applyAlignment="1" applyProtection="1">
      <alignment horizontal="center" vertical="center"/>
      <protection hidden="1"/>
    </xf>
    <xf numFmtId="166" fontId="7" fillId="6" borderId="7" xfId="0" applyNumberFormat="1" applyFont="1" applyFill="1" applyBorder="1" applyAlignment="1" applyProtection="1">
      <alignment horizontal="center" vertical="center"/>
      <protection hidden="1"/>
    </xf>
    <xf numFmtId="166" fontId="7" fillId="3" borderId="8" xfId="0" applyNumberFormat="1" applyFont="1" applyFill="1" applyBorder="1" applyAlignment="1" applyProtection="1">
      <alignment horizontal="center" vertical="center"/>
      <protection hidden="1"/>
    </xf>
    <xf numFmtId="166" fontId="7" fillId="0" borderId="9" xfId="0" applyNumberFormat="1" applyFont="1" applyBorder="1" applyAlignment="1" applyProtection="1">
      <alignment horizontal="center" vertical="center"/>
      <protection hidden="1"/>
    </xf>
    <xf numFmtId="166" fontId="7" fillId="0" borderId="10" xfId="0" applyNumberFormat="1" applyFont="1" applyBorder="1" applyAlignment="1" applyProtection="1">
      <alignment horizontal="center" vertical="center"/>
      <protection hidden="1"/>
    </xf>
    <xf numFmtId="166" fontId="7" fillId="6" borderId="10" xfId="0" applyNumberFormat="1" applyFont="1" applyFill="1" applyBorder="1" applyAlignment="1" applyProtection="1">
      <alignment horizontal="center" vertical="center"/>
      <protection hidden="1"/>
    </xf>
    <xf numFmtId="166" fontId="7" fillId="3" borderId="11" xfId="0" applyNumberFormat="1" applyFont="1" applyFill="1" applyBorder="1" applyAlignment="1" applyProtection="1">
      <alignment horizontal="center" vertical="center"/>
      <protection hidden="1"/>
    </xf>
    <xf numFmtId="165" fontId="3" fillId="5" borderId="16" xfId="0" applyNumberFormat="1" applyFont="1" applyFill="1" applyBorder="1" applyAlignment="1" applyProtection="1">
      <alignment horizontal="center"/>
      <protection hidden="1"/>
    </xf>
    <xf numFmtId="165" fontId="3" fillId="5" borderId="17" xfId="0" applyNumberFormat="1" applyFont="1" applyFill="1" applyBorder="1" applyAlignment="1" applyProtection="1">
      <alignment horizontal="center"/>
      <protection hidden="1"/>
    </xf>
    <xf numFmtId="165" fontId="3" fillId="5" borderId="18" xfId="0" applyNumberFormat="1" applyFont="1" applyFill="1" applyBorder="1" applyAlignment="1" applyProtection="1">
      <alignment horizontal="center"/>
      <protection hidden="1"/>
    </xf>
    <xf numFmtId="0" fontId="0" fillId="2" borderId="1" xfId="1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left"/>
      <protection hidden="1"/>
    </xf>
    <xf numFmtId="0" fontId="15" fillId="0" borderId="0" xfId="2" applyFont="1" applyAlignment="1" applyProtection="1">
      <alignment horizontal="left" indent="1"/>
      <protection hidden="1"/>
    </xf>
    <xf numFmtId="0" fontId="17" fillId="0" borderId="0" xfId="2" applyFont="1" applyAlignment="1" applyProtection="1">
      <alignment horizontal="left" indent="1"/>
      <protection hidden="1"/>
    </xf>
    <xf numFmtId="164" fontId="0" fillId="0" borderId="14" xfId="0" applyNumberFormat="1" applyBorder="1" applyAlignment="1" applyProtection="1">
      <alignment horizontal="center" vertical="center"/>
      <protection locked="0"/>
    </xf>
    <xf numFmtId="0" fontId="0" fillId="0" borderId="14" xfId="0" applyBorder="1" applyProtection="1">
      <protection locked="0"/>
    </xf>
    <xf numFmtId="164" fontId="0" fillId="0" borderId="15" xfId="0" applyNumberFormat="1" applyBorder="1" applyAlignment="1" applyProtection="1">
      <alignment horizontal="center" vertical="center"/>
      <protection locked="0"/>
    </xf>
    <xf numFmtId="0" fontId="0" fillId="0" borderId="15" xfId="0" applyBorder="1" applyProtection="1">
      <protection locked="0"/>
    </xf>
    <xf numFmtId="0" fontId="0" fillId="0" borderId="15" xfId="0" quotePrefix="1" applyBorder="1" applyProtection="1">
      <protection locked="0"/>
    </xf>
  </cellXfs>
  <cellStyles count="3">
    <cellStyle name="Hyperlink" xfId="2" builtinId="8"/>
    <cellStyle name="Normal" xfId="0" builtinId="0"/>
    <cellStyle name="Note" xfId="1" builtinId="10"/>
  </cellStyles>
  <dxfs count="38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b/>
        <i val="0"/>
      </font>
      <fill>
        <patternFill>
          <bgColor rgb="FFFFC000"/>
        </patternFill>
      </fill>
    </dxf>
    <dxf>
      <font>
        <strike/>
      </font>
    </dxf>
    <dxf>
      <numFmt numFmtId="168" formatCode="[$-409]mmmm;@"/>
    </dxf>
    <dxf>
      <numFmt numFmtId="168" formatCode="[$-409]mmmm;@"/>
    </dxf>
    <dxf>
      <numFmt numFmtId="168" formatCode="[$-409]mmmm;@"/>
    </dxf>
    <dxf>
      <numFmt numFmtId="168" formatCode="[$-409]mmmm;@"/>
    </dxf>
    <dxf>
      <numFmt numFmtId="168" formatCode="[$-409]mmmm;@"/>
    </dxf>
    <dxf>
      <numFmt numFmtId="168" formatCode="[$-409]mmmm;@"/>
    </dxf>
    <dxf>
      <numFmt numFmtId="168" formatCode="[$-409]mmmm;@"/>
    </dxf>
    <dxf>
      <numFmt numFmtId="168" formatCode="[$-409]mmmm;@"/>
    </dxf>
    <dxf>
      <numFmt numFmtId="168" formatCode="[$-409]mmmm;@"/>
    </dxf>
    <dxf>
      <numFmt numFmtId="168" formatCode="[$-409]mmmm;@"/>
    </dxf>
    <dxf>
      <numFmt numFmtId="168" formatCode="[$-409]mmmm;@"/>
    </dxf>
    <dxf>
      <numFmt numFmtId="168" formatCode="[$-409]mmmm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y.com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41"/>
  <sheetViews>
    <sheetView showGridLines="0" tabSelected="1" zoomScaleNormal="100" workbookViewId="0">
      <selection activeCell="C4" sqref="C4:E4"/>
    </sheetView>
  </sheetViews>
  <sheetFormatPr defaultColWidth="3.42578125" defaultRowHeight="15" x14ac:dyDescent="0.25"/>
  <cols>
    <col min="1" max="27" width="3.42578125" style="17"/>
    <col min="28" max="28" width="9.85546875" style="17" customWidth="1"/>
    <col min="29" max="29" width="24.7109375" style="17" bestFit="1" customWidth="1"/>
    <col min="30" max="30" width="3.42578125" style="17"/>
    <col min="31" max="35" width="8.28515625" style="18" hidden="1" customWidth="1"/>
    <col min="36" max="37" width="6.140625" style="18" hidden="1" customWidth="1"/>
    <col min="38" max="38" width="8.42578125" style="18" hidden="1" customWidth="1"/>
    <col min="39" max="39" width="8.28515625" style="18" hidden="1" customWidth="1"/>
    <col min="40" max="16384" width="3.42578125" style="17"/>
  </cols>
  <sheetData>
    <row r="1" spans="1:39" ht="42" x14ac:dyDescent="0.6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</row>
    <row r="2" spans="1:39" x14ac:dyDescent="0.25">
      <c r="A2" s="50" t="s">
        <v>61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</row>
    <row r="3" spans="1:39" x14ac:dyDescent="0.25">
      <c r="AJ3" s="20" t="s">
        <v>36</v>
      </c>
      <c r="AK3" s="20">
        <v>1</v>
      </c>
      <c r="AL3" s="20" t="s">
        <v>16</v>
      </c>
      <c r="AM3" s="18">
        <f>IF(C4="",2012,C4)</f>
        <v>2013</v>
      </c>
    </row>
    <row r="4" spans="1:39" x14ac:dyDescent="0.25">
      <c r="B4" s="19" t="s">
        <v>34</v>
      </c>
      <c r="C4" s="47">
        <v>2013</v>
      </c>
      <c r="D4" s="47"/>
      <c r="E4" s="47"/>
      <c r="H4" s="19" t="s">
        <v>35</v>
      </c>
      <c r="I4" s="47" t="s">
        <v>36</v>
      </c>
      <c r="J4" s="47"/>
      <c r="K4" s="47"/>
      <c r="O4" s="19" t="s">
        <v>48</v>
      </c>
      <c r="P4" s="47" t="s">
        <v>51</v>
      </c>
      <c r="Q4" s="47"/>
      <c r="R4" s="47"/>
      <c r="U4" s="19" t="s">
        <v>50</v>
      </c>
      <c r="V4" s="47" t="s">
        <v>49</v>
      </c>
      <c r="W4" s="47"/>
      <c r="X4" s="47"/>
      <c r="AJ4" s="20" t="s">
        <v>46</v>
      </c>
      <c r="AK4" s="20">
        <v>2</v>
      </c>
      <c r="AL4" s="20" t="s">
        <v>17</v>
      </c>
      <c r="AM4" s="18">
        <f>IFERROR(VLOOKUP(I4,AJ3:AL14,2,FALSE),1)</f>
        <v>1</v>
      </c>
    </row>
    <row r="5" spans="1:39" ht="32.25" thickBot="1" x14ac:dyDescent="0.55000000000000004">
      <c r="A5" s="21" t="str">
        <f>year &amp; IF(AM4=1," year"," - " &amp; (year+1))</f>
        <v>2013 year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J5" s="20" t="s">
        <v>45</v>
      </c>
      <c r="AK5" s="20">
        <v>3</v>
      </c>
      <c r="AL5" s="20" t="s">
        <v>18</v>
      </c>
      <c r="AM5" s="22">
        <f>DATE(year,mth,1)</f>
        <v>41275</v>
      </c>
    </row>
    <row r="6" spans="1:39" x14ac:dyDescent="0.25">
      <c r="AJ6" s="20" t="s">
        <v>37</v>
      </c>
      <c r="AK6" s="20">
        <v>4</v>
      </c>
      <c r="AL6" s="20" t="s">
        <v>26</v>
      </c>
    </row>
    <row r="7" spans="1:39" ht="18.75" x14ac:dyDescent="0.3">
      <c r="A7" s="23">
        <f>WEEKDAY(B7,wd)</f>
        <v>3</v>
      </c>
      <c r="B7" s="24">
        <f>DATE(year,mth,1)</f>
        <v>41275</v>
      </c>
      <c r="C7" s="24"/>
      <c r="D7" s="24"/>
      <c r="E7" s="24"/>
      <c r="F7" s="24"/>
      <c r="G7" s="24"/>
      <c r="H7" s="24"/>
      <c r="J7" s="23">
        <f>WEEKDAY(K7,wd)</f>
        <v>6</v>
      </c>
      <c r="K7" s="24">
        <f>DATE(YEAR(B7),MONTH(B7)+1,1)</f>
        <v>41306</v>
      </c>
      <c r="L7" s="24"/>
      <c r="M7" s="24"/>
      <c r="N7" s="24"/>
      <c r="O7" s="24"/>
      <c r="P7" s="24"/>
      <c r="Q7" s="24"/>
      <c r="S7" s="23">
        <f>WEEKDAY(T7,wd)</f>
        <v>6</v>
      </c>
      <c r="T7" s="24">
        <f>DATE(YEAR(K7),MONTH(K7)+1,1)</f>
        <v>41334</v>
      </c>
      <c r="U7" s="24"/>
      <c r="V7" s="24"/>
      <c r="W7" s="24"/>
      <c r="X7" s="24"/>
      <c r="Y7" s="24"/>
      <c r="Z7" s="24"/>
      <c r="AB7" s="25" t="s">
        <v>1</v>
      </c>
      <c r="AC7" s="25" t="s">
        <v>2</v>
      </c>
      <c r="AE7" s="4" t="s">
        <v>58</v>
      </c>
      <c r="AF7" s="4" t="s">
        <v>59</v>
      </c>
      <c r="AG7" s="4" t="s">
        <v>1</v>
      </c>
      <c r="AH7" s="4" t="s">
        <v>2</v>
      </c>
      <c r="AI7" s="26"/>
      <c r="AJ7" s="20" t="s">
        <v>27</v>
      </c>
      <c r="AK7" s="20">
        <v>5</v>
      </c>
      <c r="AL7" s="20" t="s">
        <v>27</v>
      </c>
      <c r="AM7" s="18">
        <f>IF(P4="Monday",2,1)</f>
        <v>1</v>
      </c>
    </row>
    <row r="8" spans="1:39" x14ac:dyDescent="0.25">
      <c r="A8" s="27"/>
      <c r="B8" s="28" t="str">
        <f>VLOOKUP(1,db_wd,2,FALSE)</f>
        <v>Su</v>
      </c>
      <c r="C8" s="29" t="str">
        <f>VLOOKUP(2,db_wd,2,FALSE)</f>
        <v>Mo</v>
      </c>
      <c r="D8" s="29" t="str">
        <f>VLOOKUP(3,db_wd,2,FALSE)</f>
        <v>Tu</v>
      </c>
      <c r="E8" s="29" t="str">
        <f>VLOOKUP(4,db_wd,2,FALSE)</f>
        <v>We</v>
      </c>
      <c r="F8" s="29" t="str">
        <f>VLOOKUP(5,db_wd,2,FALSE)</f>
        <v>Th</v>
      </c>
      <c r="G8" s="29" t="str">
        <f>VLOOKUP(6,db_wd,2,FALSE)</f>
        <v>Fr</v>
      </c>
      <c r="H8" s="30" t="str">
        <f>VLOOKUP(7,db_wd,2,FALSE)</f>
        <v>Sa</v>
      </c>
      <c r="J8" s="27"/>
      <c r="K8" s="28" t="str">
        <f>B8</f>
        <v>Su</v>
      </c>
      <c r="L8" s="29" t="str">
        <f t="shared" ref="L8:Q8" si="0">C8</f>
        <v>Mo</v>
      </c>
      <c r="M8" s="29" t="str">
        <f t="shared" si="0"/>
        <v>Tu</v>
      </c>
      <c r="N8" s="29" t="str">
        <f t="shared" si="0"/>
        <v>We</v>
      </c>
      <c r="O8" s="29" t="str">
        <f t="shared" si="0"/>
        <v>Th</v>
      </c>
      <c r="P8" s="29" t="str">
        <f t="shared" si="0"/>
        <v>Fr</v>
      </c>
      <c r="Q8" s="30" t="str">
        <f t="shared" si="0"/>
        <v>Sa</v>
      </c>
      <c r="S8" s="27"/>
      <c r="T8" s="28" t="str">
        <f>K8</f>
        <v>Su</v>
      </c>
      <c r="U8" s="29" t="str">
        <f t="shared" ref="U8" si="1">L8</f>
        <v>Mo</v>
      </c>
      <c r="V8" s="29" t="str">
        <f t="shared" ref="V8" si="2">M8</f>
        <v>Tu</v>
      </c>
      <c r="W8" s="29" t="str">
        <f t="shared" ref="W8" si="3">N8</f>
        <v>We</v>
      </c>
      <c r="X8" s="29" t="str">
        <f t="shared" ref="X8" si="4">O8</f>
        <v>Th</v>
      </c>
      <c r="Y8" s="29" t="str">
        <f t="shared" ref="Y8" si="5">P8</f>
        <v>Fr</v>
      </c>
      <c r="Z8" s="30" t="str">
        <f t="shared" ref="Z8" si="6">Q8</f>
        <v>Sa</v>
      </c>
      <c r="AB8" s="51">
        <v>41275</v>
      </c>
      <c r="AC8" s="52" t="s">
        <v>3</v>
      </c>
      <c r="AE8" s="7">
        <f>IFERROR(MONTH(AG8),0)</f>
        <v>1</v>
      </c>
      <c r="AF8" s="7" t="str">
        <f>AE8&amp;"x"&amp;COUNTIF($AE$7:AE8,AE8)</f>
        <v>1x1</v>
      </c>
      <c r="AG8" s="8">
        <f>IF(AB8="","",DATE(year+IF(MONTH(AB8)&lt;mth,1,0),MONTH(AB8),DAY(AB8)))</f>
        <v>41275</v>
      </c>
      <c r="AH8" s="9" t="str">
        <f>IF(AG8="","",AC8)</f>
        <v>New Year's Day</v>
      </c>
      <c r="AI8" s="31"/>
      <c r="AJ8" s="20" t="s">
        <v>44</v>
      </c>
      <c r="AK8" s="20">
        <v>6</v>
      </c>
      <c r="AL8" s="20" t="s">
        <v>28</v>
      </c>
      <c r="AM8" s="18">
        <f>IF(V4="Cross",1,0)</f>
        <v>0</v>
      </c>
    </row>
    <row r="9" spans="1:39" x14ac:dyDescent="0.25">
      <c r="A9" s="27">
        <v>1</v>
      </c>
      <c r="B9" s="32" t="str">
        <f>IF(A7=1,B7,"")</f>
        <v/>
      </c>
      <c r="C9" s="33" t="str">
        <f>IF(A7=2,B7,IF(B9="","",B9+1))</f>
        <v/>
      </c>
      <c r="D9" s="33">
        <f>IF(A7=3,B7,IF(C9="","",C9+1))</f>
        <v>41275</v>
      </c>
      <c r="E9" s="33">
        <f>IF(A7=4,B7,IF(D9="","",D9+1))</f>
        <v>41276</v>
      </c>
      <c r="F9" s="33">
        <f>IF(A7=5,B7,IF(E9="","",E9+1))</f>
        <v>41277</v>
      </c>
      <c r="G9" s="34">
        <f>IF(A7=6,B7,IF(F9="","",F9+1))</f>
        <v>41278</v>
      </c>
      <c r="H9" s="35">
        <f>IF(A7=7,B7,IF(G9="","",G9+1))</f>
        <v>41279</v>
      </c>
      <c r="J9" s="27">
        <f>INT(1+(Q9-vd)/7)</f>
        <v>5</v>
      </c>
      <c r="K9" s="32" t="str">
        <f>IF(J7=1,K7,"")</f>
        <v/>
      </c>
      <c r="L9" s="33" t="str">
        <f>IF(J7=2,K7,IF(K9="","",K9+1))</f>
        <v/>
      </c>
      <c r="M9" s="33" t="str">
        <f>IF(J7=3,K7,IF(L9="","",L9+1))</f>
        <v/>
      </c>
      <c r="N9" s="33" t="str">
        <f>IF(J7=4,K7,IF(M9="","",M9+1))</f>
        <v/>
      </c>
      <c r="O9" s="33" t="str">
        <f>IF(J7=5,K7,IF(N9="","",N9+1))</f>
        <v/>
      </c>
      <c r="P9" s="34">
        <f>IF(J7=6,K7,IF(O9="","",O9+1))</f>
        <v>41306</v>
      </c>
      <c r="Q9" s="35">
        <f>IF(J7=7,K7,IF(P9="","",P9+1))</f>
        <v>41307</v>
      </c>
      <c r="S9" s="27">
        <f>INT(1+(Z9-vd)/7)</f>
        <v>9</v>
      </c>
      <c r="T9" s="32" t="str">
        <f>IF(S7=1,T7,"")</f>
        <v/>
      </c>
      <c r="U9" s="33" t="str">
        <f>IF(S7=2,T7,IF(T9="","",T9+1))</f>
        <v/>
      </c>
      <c r="V9" s="33" t="str">
        <f>IF(S7=3,T7,IF(U9="","",U9+1))</f>
        <v/>
      </c>
      <c r="W9" s="33" t="str">
        <f>IF(S7=4,T7,IF(V9="","",V9+1))</f>
        <v/>
      </c>
      <c r="X9" s="33" t="str">
        <f>IF(S7=5,T7,IF(W9="","",W9+1))</f>
        <v/>
      </c>
      <c r="Y9" s="34">
        <f>IF(S7=6,T7,IF(X9="","",X9+1))</f>
        <v>41334</v>
      </c>
      <c r="Z9" s="35">
        <f>IF(S7=7,T7,IF(Y9="","",Y9+1))</f>
        <v>41335</v>
      </c>
      <c r="AB9" s="53">
        <v>41350</v>
      </c>
      <c r="AC9" s="54" t="s">
        <v>4</v>
      </c>
      <c r="AE9" s="7">
        <f>IFERROR(MONTH(AG9),0)</f>
        <v>3</v>
      </c>
      <c r="AF9" s="7" t="str">
        <f>AE9&amp;"x"&amp;COUNTIF($AE$7:AE9,AE9)</f>
        <v>3x1</v>
      </c>
      <c r="AG9" s="8">
        <f>IF(AB9="","",DATE(year+IF(MONTH(AB9)&lt;mth,1,0),MONTH(AB9),DAY(AB9)))</f>
        <v>41350</v>
      </c>
      <c r="AH9" s="9" t="str">
        <f t="shared" ref="AH9:AH41" si="7">IF(AG9="","",AC9)</f>
        <v>St. Patrick's Day</v>
      </c>
      <c r="AI9" s="31"/>
      <c r="AJ9" s="20" t="s">
        <v>43</v>
      </c>
      <c r="AK9" s="20">
        <v>7</v>
      </c>
      <c r="AL9" s="20" t="s">
        <v>29</v>
      </c>
    </row>
    <row r="10" spans="1:39" x14ac:dyDescent="0.25">
      <c r="A10" s="27">
        <f>A9+1</f>
        <v>2</v>
      </c>
      <c r="B10" s="36">
        <f>H9+1</f>
        <v>41280</v>
      </c>
      <c r="C10" s="37">
        <f>B10+1</f>
        <v>41281</v>
      </c>
      <c r="D10" s="37">
        <f t="shared" ref="D10:H10" si="8">C10+1</f>
        <v>41282</v>
      </c>
      <c r="E10" s="37">
        <f t="shared" si="8"/>
        <v>41283</v>
      </c>
      <c r="F10" s="37">
        <f t="shared" si="8"/>
        <v>41284</v>
      </c>
      <c r="G10" s="38">
        <f t="shared" si="8"/>
        <v>41285</v>
      </c>
      <c r="H10" s="39">
        <f t="shared" si="8"/>
        <v>41286</v>
      </c>
      <c r="J10" s="27">
        <f>J9+1</f>
        <v>6</v>
      </c>
      <c r="K10" s="36">
        <f>Q9+1</f>
        <v>41308</v>
      </c>
      <c r="L10" s="37">
        <f>K10+1</f>
        <v>41309</v>
      </c>
      <c r="M10" s="37">
        <f t="shared" ref="M10:Q10" si="9">L10+1</f>
        <v>41310</v>
      </c>
      <c r="N10" s="37">
        <f t="shared" si="9"/>
        <v>41311</v>
      </c>
      <c r="O10" s="37">
        <f t="shared" si="9"/>
        <v>41312</v>
      </c>
      <c r="P10" s="38">
        <f t="shared" si="9"/>
        <v>41313</v>
      </c>
      <c r="Q10" s="39">
        <f t="shared" si="9"/>
        <v>41314</v>
      </c>
      <c r="S10" s="27">
        <f>S9+1</f>
        <v>10</v>
      </c>
      <c r="T10" s="36">
        <f>Z9+1</f>
        <v>41336</v>
      </c>
      <c r="U10" s="37">
        <f>T10+1</f>
        <v>41337</v>
      </c>
      <c r="V10" s="37">
        <f t="shared" ref="V10:Z10" si="10">U10+1</f>
        <v>41338</v>
      </c>
      <c r="W10" s="37">
        <f t="shared" si="10"/>
        <v>41339</v>
      </c>
      <c r="X10" s="37">
        <f t="shared" si="10"/>
        <v>41340</v>
      </c>
      <c r="Y10" s="38">
        <f t="shared" si="10"/>
        <v>41341</v>
      </c>
      <c r="Z10" s="39">
        <f t="shared" si="10"/>
        <v>41342</v>
      </c>
      <c r="AB10" s="53">
        <v>41351</v>
      </c>
      <c r="AC10" s="55" t="s">
        <v>5</v>
      </c>
      <c r="AE10" s="7">
        <f>IFERROR(MONTH(AG10),0)</f>
        <v>3</v>
      </c>
      <c r="AF10" s="7" t="str">
        <f>AE10&amp;"x"&amp;COUNTIF($AE$7:AE10,AE10)</f>
        <v>3x2</v>
      </c>
      <c r="AG10" s="8">
        <f>IF(AB10="","",DATE(year+IF(MONTH(AB10)&lt;mth,1,0),MONTH(AB10),DAY(AB10)))</f>
        <v>41351</v>
      </c>
      <c r="AH10" s="9" t="str">
        <f t="shared" si="7"/>
        <v>'St. Patrick's Day' observed</v>
      </c>
      <c r="AI10" s="31"/>
      <c r="AJ10" s="20" t="s">
        <v>42</v>
      </c>
      <c r="AK10" s="20">
        <v>8</v>
      </c>
      <c r="AL10" s="20" t="s">
        <v>30</v>
      </c>
    </row>
    <row r="11" spans="1:39" x14ac:dyDescent="0.25">
      <c r="A11" s="27">
        <f t="shared" ref="A11" si="11">A10+1</f>
        <v>3</v>
      </c>
      <c r="B11" s="36">
        <f t="shared" ref="B11" si="12">H10+1</f>
        <v>41287</v>
      </c>
      <c r="C11" s="37">
        <f t="shared" ref="C11:H11" si="13">B11+1</f>
        <v>41288</v>
      </c>
      <c r="D11" s="37">
        <f t="shared" si="13"/>
        <v>41289</v>
      </c>
      <c r="E11" s="37">
        <f t="shared" si="13"/>
        <v>41290</v>
      </c>
      <c r="F11" s="37">
        <f t="shared" si="13"/>
        <v>41291</v>
      </c>
      <c r="G11" s="38">
        <f t="shared" si="13"/>
        <v>41292</v>
      </c>
      <c r="H11" s="39">
        <f t="shared" si="13"/>
        <v>41293</v>
      </c>
      <c r="J11" s="27">
        <f t="shared" ref="J11" si="14">J10+1</f>
        <v>7</v>
      </c>
      <c r="K11" s="36">
        <f t="shared" ref="K11" si="15">Q10+1</f>
        <v>41315</v>
      </c>
      <c r="L11" s="37">
        <f t="shared" ref="L11:Q11" si="16">K11+1</f>
        <v>41316</v>
      </c>
      <c r="M11" s="37">
        <f t="shared" si="16"/>
        <v>41317</v>
      </c>
      <c r="N11" s="37">
        <f t="shared" si="16"/>
        <v>41318</v>
      </c>
      <c r="O11" s="37">
        <f t="shared" si="16"/>
        <v>41319</v>
      </c>
      <c r="P11" s="38">
        <f t="shared" si="16"/>
        <v>41320</v>
      </c>
      <c r="Q11" s="39">
        <f t="shared" si="16"/>
        <v>41321</v>
      </c>
      <c r="S11" s="27">
        <f t="shared" ref="S11" si="17">S10+1</f>
        <v>11</v>
      </c>
      <c r="T11" s="36">
        <f t="shared" ref="T11" si="18">Z10+1</f>
        <v>41343</v>
      </c>
      <c r="U11" s="37">
        <f t="shared" ref="U11:Z11" si="19">T11+1</f>
        <v>41344</v>
      </c>
      <c r="V11" s="37">
        <f t="shared" si="19"/>
        <v>41345</v>
      </c>
      <c r="W11" s="37">
        <f t="shared" si="19"/>
        <v>41346</v>
      </c>
      <c r="X11" s="37">
        <f t="shared" si="19"/>
        <v>41347</v>
      </c>
      <c r="Y11" s="38">
        <f t="shared" si="19"/>
        <v>41348</v>
      </c>
      <c r="Z11" s="39">
        <f t="shared" si="19"/>
        <v>41349</v>
      </c>
      <c r="AB11" s="53">
        <v>41362</v>
      </c>
      <c r="AC11" s="54" t="s">
        <v>6</v>
      </c>
      <c r="AE11" s="7">
        <f>IFERROR(MONTH(AG11),0)</f>
        <v>3</v>
      </c>
      <c r="AF11" s="7" t="str">
        <f>AE11&amp;"x"&amp;COUNTIF($AE$7:AE11,AE11)</f>
        <v>3x3</v>
      </c>
      <c r="AG11" s="8">
        <f>IF(AB11="","",DATE(year+IF(MONTH(AB11)&lt;mth,1,0),MONTH(AB11),DAY(AB11)))</f>
        <v>41362</v>
      </c>
      <c r="AH11" s="9" t="str">
        <f t="shared" si="7"/>
        <v>Good Friday</v>
      </c>
      <c r="AI11" s="31"/>
      <c r="AJ11" s="20" t="s">
        <v>41</v>
      </c>
      <c r="AK11" s="20">
        <v>9</v>
      </c>
      <c r="AL11" s="20" t="s">
        <v>31</v>
      </c>
    </row>
    <row r="12" spans="1:39" x14ac:dyDescent="0.25">
      <c r="A12" s="27">
        <f>IF(B12="","",A11+1)</f>
        <v>4</v>
      </c>
      <c r="B12" s="36">
        <f>IFERROR(IF(MONTH(H11+1)=MONTH(B7),H11+1,""),"")</f>
        <v>41294</v>
      </c>
      <c r="C12" s="37">
        <f>IFERROR(IF(MONTH(B12+1)=MONTH(B7),B12+1,""),"")</f>
        <v>41295</v>
      </c>
      <c r="D12" s="37">
        <f>IFERROR(IF(MONTH(C12+1)=MONTH(B7),C12+1,""),"")</f>
        <v>41296</v>
      </c>
      <c r="E12" s="37">
        <f>IFERROR(IF(MONTH(D12+1)=MONTH(B7),D12+1,""),"")</f>
        <v>41297</v>
      </c>
      <c r="F12" s="37">
        <f>IFERROR(IF(MONTH(E12+1)=MONTH(B7),E12+1,""),"")</f>
        <v>41298</v>
      </c>
      <c r="G12" s="38">
        <f>IFERROR(IF(MONTH(F12+1)=MONTH(B7),F12+1,""),"")</f>
        <v>41299</v>
      </c>
      <c r="H12" s="39">
        <f>IFERROR(IF(MONTH(G12+1)=MONTH(B7),G12+1,""),"")</f>
        <v>41300</v>
      </c>
      <c r="J12" s="27">
        <f>IF(K12="","",J11+1)</f>
        <v>8</v>
      </c>
      <c r="K12" s="36">
        <f>IFERROR(IF(MONTH(Q11+1)=MONTH(K7),Q11+1,""),"")</f>
        <v>41322</v>
      </c>
      <c r="L12" s="37">
        <f>IFERROR(IF(MONTH(K12+1)=MONTH(K7),K12+1,""),"")</f>
        <v>41323</v>
      </c>
      <c r="M12" s="37">
        <f>IFERROR(IF(MONTH(L12+1)=MONTH(K7),L12+1,""),"")</f>
        <v>41324</v>
      </c>
      <c r="N12" s="37">
        <f>IFERROR(IF(MONTH(M12+1)=MONTH(K7),M12+1,""),"")</f>
        <v>41325</v>
      </c>
      <c r="O12" s="37">
        <f>IFERROR(IF(MONTH(N12+1)=MONTH(K7),N12+1,""),"")</f>
        <v>41326</v>
      </c>
      <c r="P12" s="38">
        <f>IFERROR(IF(MONTH(O12+1)=MONTH(K7),O12+1,""),"")</f>
        <v>41327</v>
      </c>
      <c r="Q12" s="39">
        <f>IFERROR(IF(MONTH(P12+1)=MONTH(K7),P12+1,""),"")</f>
        <v>41328</v>
      </c>
      <c r="S12" s="27">
        <f>IF(T12="","",S11+1)</f>
        <v>12</v>
      </c>
      <c r="T12" s="36">
        <f>IFERROR(IF(MONTH(Z11+1)=MONTH(T7),Z11+1,""),"")</f>
        <v>41350</v>
      </c>
      <c r="U12" s="37">
        <f>IFERROR(IF(MONTH(T12+1)=MONTH(T7),T12+1,""),"")</f>
        <v>41351</v>
      </c>
      <c r="V12" s="37">
        <f>IFERROR(IF(MONTH(U12+1)=MONTH(T7),U12+1,""),"")</f>
        <v>41352</v>
      </c>
      <c r="W12" s="37">
        <f>IFERROR(IF(MONTH(V12+1)=MONTH(T7),V12+1,""),"")</f>
        <v>41353</v>
      </c>
      <c r="X12" s="37">
        <f>IFERROR(IF(MONTH(W12+1)=MONTH(T7),W12+1,""),"")</f>
        <v>41354</v>
      </c>
      <c r="Y12" s="38">
        <f>IFERROR(IF(MONTH(X12+1)=MONTH(T7),X12+1,""),"")</f>
        <v>41355</v>
      </c>
      <c r="Z12" s="39">
        <f>IFERROR(IF(MONTH(Y12+1)=MONTH(T7),Y12+1,""),"")</f>
        <v>41356</v>
      </c>
      <c r="AB12" s="53">
        <v>41364</v>
      </c>
      <c r="AC12" s="54" t="s">
        <v>7</v>
      </c>
      <c r="AE12" s="7">
        <f>IFERROR(MONTH(AG12),0)</f>
        <v>3</v>
      </c>
      <c r="AF12" s="7" t="str">
        <f>AE12&amp;"x"&amp;COUNTIF($AE$7:AE12,AE12)</f>
        <v>3x4</v>
      </c>
      <c r="AG12" s="8">
        <f>IF(AB12="","",DATE(year+IF(MONTH(AB12)&lt;mth,1,0),MONTH(AB12),DAY(AB12)))</f>
        <v>41364</v>
      </c>
      <c r="AH12" s="9" t="str">
        <f t="shared" si="7"/>
        <v>Easter</v>
      </c>
      <c r="AI12" s="31"/>
      <c r="AJ12" s="20" t="s">
        <v>40</v>
      </c>
      <c r="AK12" s="20">
        <v>10</v>
      </c>
      <c r="AL12" s="20" t="s">
        <v>47</v>
      </c>
    </row>
    <row r="13" spans="1:39" x14ac:dyDescent="0.25">
      <c r="A13" s="27">
        <f>IF(B13="","",A12+1)</f>
        <v>5</v>
      </c>
      <c r="B13" s="36">
        <f>IFERROR(IF(MONTH(H12+1)=MONTH(B7),H12+1,""),"")</f>
        <v>41301</v>
      </c>
      <c r="C13" s="37">
        <f>IFERROR(IF(MONTH(B13+1)=MONTH(B7),B13+1,""),"")</f>
        <v>41302</v>
      </c>
      <c r="D13" s="37">
        <f>IFERROR(IF(MONTH(C13+1)=MONTH(B7),C13+1,""),"")</f>
        <v>41303</v>
      </c>
      <c r="E13" s="37">
        <f>IFERROR(IF(MONTH(D13+1)=MONTH(B7),D13+1,""),"")</f>
        <v>41304</v>
      </c>
      <c r="F13" s="37">
        <f>IFERROR(IF(MONTH(E13+1)=MONTH(B7),E13+1,""),"")</f>
        <v>41305</v>
      </c>
      <c r="G13" s="38" t="str">
        <f>IFERROR(IF(MONTH(F13+1)=MONTH(B7),F13+1,""),"")</f>
        <v/>
      </c>
      <c r="H13" s="39" t="str">
        <f>IFERROR(IF(MONTH(G13+1)=MONTH(B7),G13+1,""),"")</f>
        <v/>
      </c>
      <c r="J13" s="27">
        <f>IF(K13="","",J12+1)</f>
        <v>9</v>
      </c>
      <c r="K13" s="36">
        <f>IFERROR(IF(MONTH(Q12+1)=MONTH(K7),Q12+1,""),"")</f>
        <v>41329</v>
      </c>
      <c r="L13" s="37">
        <f>IFERROR(IF(MONTH(K13+1)=MONTH(K7),K13+1,""),"")</f>
        <v>41330</v>
      </c>
      <c r="M13" s="37">
        <f>IFERROR(IF(MONTH(L13+1)=MONTH(K7),L13+1,""),"")</f>
        <v>41331</v>
      </c>
      <c r="N13" s="37">
        <f>IFERROR(IF(MONTH(M13+1)=MONTH(K7),M13+1,""),"")</f>
        <v>41332</v>
      </c>
      <c r="O13" s="37">
        <f>IFERROR(IF(MONTH(N13+1)=MONTH(K7),N13+1,""),"")</f>
        <v>41333</v>
      </c>
      <c r="P13" s="38" t="str">
        <f>IFERROR(IF(MONTH(O13+1)=MONTH(K7),O13+1,""),"")</f>
        <v/>
      </c>
      <c r="Q13" s="39" t="str">
        <f>IFERROR(IF(MONTH(P13+1)=MONTH(K7),P13+1,""),"")</f>
        <v/>
      </c>
      <c r="S13" s="27">
        <f>IF(T13="","",S12+1)</f>
        <v>13</v>
      </c>
      <c r="T13" s="36">
        <f>IFERROR(IF(MONTH(Z12+1)=MONTH(T7),Z12+1,""),"")</f>
        <v>41357</v>
      </c>
      <c r="U13" s="37">
        <f>IFERROR(IF(MONTH(T13+1)=MONTH(T7),T13+1,""),"")</f>
        <v>41358</v>
      </c>
      <c r="V13" s="37">
        <f>IFERROR(IF(MONTH(U13+1)=MONTH(T7),U13+1,""),"")</f>
        <v>41359</v>
      </c>
      <c r="W13" s="37">
        <f>IFERROR(IF(MONTH(V13+1)=MONTH(T7),V13+1,""),"")</f>
        <v>41360</v>
      </c>
      <c r="X13" s="37">
        <f>IFERROR(IF(MONTH(W13+1)=MONTH(T7),W13+1,""),"")</f>
        <v>41361</v>
      </c>
      <c r="Y13" s="38">
        <f>IFERROR(IF(MONTH(X13+1)=MONTH(T7),X13+1,""),"")</f>
        <v>41362</v>
      </c>
      <c r="Z13" s="39">
        <f>IFERROR(IF(MONTH(Y13+1)=MONTH(T7),Y13+1,""),"")</f>
        <v>41363</v>
      </c>
      <c r="AB13" s="53">
        <v>41365</v>
      </c>
      <c r="AC13" s="54" t="s">
        <v>8</v>
      </c>
      <c r="AE13" s="7">
        <f>IFERROR(MONTH(AG13),0)</f>
        <v>4</v>
      </c>
      <c r="AF13" s="7" t="str">
        <f>AE13&amp;"x"&amp;COUNTIF($AE$7:AE13,AE13)</f>
        <v>4x1</v>
      </c>
      <c r="AG13" s="8">
        <f>IF(AB13="","",DATE(year+IF(MONTH(AB13)&lt;mth,1,0),MONTH(AB13),DAY(AB13)))</f>
        <v>41365</v>
      </c>
      <c r="AH13" s="9" t="str">
        <f t="shared" si="7"/>
        <v>Easter Monday</v>
      </c>
      <c r="AI13" s="31"/>
      <c r="AJ13" s="20" t="s">
        <v>39</v>
      </c>
      <c r="AK13" s="20">
        <v>11</v>
      </c>
      <c r="AL13" s="20" t="s">
        <v>32</v>
      </c>
    </row>
    <row r="14" spans="1:39" x14ac:dyDescent="0.25">
      <c r="A14" s="27" t="str">
        <f>IF(B14="","",A13+1)</f>
        <v/>
      </c>
      <c r="B14" s="40" t="str">
        <f>IFERROR(IF(MONTH(H13+1)=MONTH(B7),H13+1,""),"")</f>
        <v/>
      </c>
      <c r="C14" s="41" t="str">
        <f>IFERROR(IF(MONTH(B14+1)=MONTH(B7),B14+1,""),"")</f>
        <v/>
      </c>
      <c r="D14" s="41" t="str">
        <f>IFERROR(IF(MONTH(C14+1)=MONTH(B7),C14+1,""),"")</f>
        <v/>
      </c>
      <c r="E14" s="41" t="str">
        <f>IFERROR(IF(MONTH(D14+1)=MONTH(B7),D14+1,""),"")</f>
        <v/>
      </c>
      <c r="F14" s="41" t="str">
        <f>IFERROR(IF(MONTH(E14+1)=MONTH(B7),E14+1,""),"")</f>
        <v/>
      </c>
      <c r="G14" s="42" t="str">
        <f>IFERROR(IF(MONTH(F14+1)=MONTH(B7),F14+1,""),"")</f>
        <v/>
      </c>
      <c r="H14" s="43" t="str">
        <f>IFERROR(IF(MONTH(G14+1)=MONTH(B7),G14+1,""),"")</f>
        <v/>
      </c>
      <c r="J14" s="27" t="str">
        <f>IF(K14="","",J13+1)</f>
        <v/>
      </c>
      <c r="K14" s="40" t="str">
        <f>IFERROR(IF(MONTH(Q13+1)=MONTH(K7),Q13+1,""),"")</f>
        <v/>
      </c>
      <c r="L14" s="41" t="str">
        <f>IFERROR(IF(MONTH(K14+1)=MONTH(K7),K14+1,""),"")</f>
        <v/>
      </c>
      <c r="M14" s="41" t="str">
        <f>IFERROR(IF(MONTH(L14+1)=MONTH(K7),L14+1,""),"")</f>
        <v/>
      </c>
      <c r="N14" s="41" t="str">
        <f>IFERROR(IF(MONTH(M14+1)=MONTH(K7),M14+1,""),"")</f>
        <v/>
      </c>
      <c r="O14" s="41" t="str">
        <f>IFERROR(IF(MONTH(N14+1)=MONTH(K7),N14+1,""),"")</f>
        <v/>
      </c>
      <c r="P14" s="42" t="str">
        <f>IFERROR(IF(MONTH(O14+1)=MONTH(K7),O14+1,""),"")</f>
        <v/>
      </c>
      <c r="Q14" s="43" t="str">
        <f>IFERROR(IF(MONTH(P14+1)=MONTH(K7),P14+1,""),"")</f>
        <v/>
      </c>
      <c r="S14" s="27">
        <f>IF(T14="","",S13+1)</f>
        <v>14</v>
      </c>
      <c r="T14" s="40">
        <f>IFERROR(IF(MONTH(Z13+1)=MONTH(T7),Z13+1,""),"")</f>
        <v>41364</v>
      </c>
      <c r="U14" s="41" t="str">
        <f>IFERROR(IF(MONTH(T14+1)=MONTH(T7),T14+1,""),"")</f>
        <v/>
      </c>
      <c r="V14" s="41" t="str">
        <f>IFERROR(IF(MONTH(U14+1)=MONTH(T7),U14+1,""),"")</f>
        <v/>
      </c>
      <c r="W14" s="41" t="str">
        <f>IFERROR(IF(MONTH(V14+1)=MONTH(T7),V14+1,""),"")</f>
        <v/>
      </c>
      <c r="X14" s="41" t="str">
        <f>IFERROR(IF(MONTH(W14+1)=MONTH(T7),W14+1,""),"")</f>
        <v/>
      </c>
      <c r="Y14" s="42" t="str">
        <f>IFERROR(IF(MONTH(X14+1)=MONTH(T7),X14+1,""),"")</f>
        <v/>
      </c>
      <c r="Z14" s="43" t="str">
        <f>IFERROR(IF(MONTH(Y14+1)=MONTH(T7),Y14+1,""),"")</f>
        <v/>
      </c>
      <c r="AB14" s="53">
        <v>41428</v>
      </c>
      <c r="AC14" s="54" t="s">
        <v>9</v>
      </c>
      <c r="AE14" s="7">
        <f>IFERROR(MONTH(AG14),0)</f>
        <v>6</v>
      </c>
      <c r="AF14" s="7" t="str">
        <f>AE14&amp;"x"&amp;COUNTIF($AE$7:AE14,AE14)</f>
        <v>6x1</v>
      </c>
      <c r="AG14" s="8">
        <f>IF(AB14="","",DATE(year+IF(MONTH(AB14)&lt;mth,1,0),MONTH(AB14),DAY(AB14)))</f>
        <v>41428</v>
      </c>
      <c r="AH14" s="9" t="str">
        <f t="shared" si="7"/>
        <v>June Bank Holiday</v>
      </c>
      <c r="AI14" s="31"/>
      <c r="AJ14" s="20" t="s">
        <v>38</v>
      </c>
      <c r="AK14" s="20">
        <v>12</v>
      </c>
      <c r="AL14" s="20" t="s">
        <v>33</v>
      </c>
    </row>
    <row r="15" spans="1:39" x14ac:dyDescent="0.25">
      <c r="AB15" s="53">
        <v>41491</v>
      </c>
      <c r="AC15" s="54" t="s">
        <v>10</v>
      </c>
      <c r="AE15" s="7">
        <f>IFERROR(MONTH(AG15),0)</f>
        <v>8</v>
      </c>
      <c r="AF15" s="7" t="str">
        <f>AE15&amp;"x"&amp;COUNTIF($AE$7:AE15,AE15)</f>
        <v>8x1</v>
      </c>
      <c r="AG15" s="8">
        <f>IF(AB15="","",DATE(year+IF(MONTH(AB15)&lt;mth,1,0),MONTH(AB15),DAY(AB15)))</f>
        <v>41491</v>
      </c>
      <c r="AH15" s="9" t="str">
        <f t="shared" si="7"/>
        <v>August Bank Holiday</v>
      </c>
      <c r="AI15" s="31"/>
    </row>
    <row r="16" spans="1:39" ht="18.75" x14ac:dyDescent="0.3">
      <c r="A16" s="23">
        <f>WEEKDAY(B16,wd)</f>
        <v>2</v>
      </c>
      <c r="B16" s="44">
        <f>DATE(YEAR(T7),MONTH(T7)+1,1)</f>
        <v>41365</v>
      </c>
      <c r="C16" s="45"/>
      <c r="D16" s="45"/>
      <c r="E16" s="45"/>
      <c r="F16" s="45"/>
      <c r="G16" s="45"/>
      <c r="H16" s="46"/>
      <c r="J16" s="23">
        <f>WEEKDAY(K16,wd)</f>
        <v>4</v>
      </c>
      <c r="K16" s="24">
        <f>DATE(YEAR(B16),MONTH(B16)+1,1)</f>
        <v>41395</v>
      </c>
      <c r="L16" s="24"/>
      <c r="M16" s="24"/>
      <c r="N16" s="24"/>
      <c r="O16" s="24"/>
      <c r="P16" s="24"/>
      <c r="Q16" s="24"/>
      <c r="S16" s="23">
        <f>WEEKDAY(T16,wd)</f>
        <v>7</v>
      </c>
      <c r="T16" s="24">
        <f>DATE(YEAR(K16),MONTH(K16)+1,1)</f>
        <v>41426</v>
      </c>
      <c r="U16" s="24"/>
      <c r="V16" s="24"/>
      <c r="W16" s="24"/>
      <c r="X16" s="24"/>
      <c r="Y16" s="24"/>
      <c r="Z16" s="24"/>
      <c r="AB16" s="53">
        <v>41575</v>
      </c>
      <c r="AC16" s="54" t="s">
        <v>11</v>
      </c>
      <c r="AE16" s="7">
        <f>IFERROR(MONTH(AG16),0)</f>
        <v>10</v>
      </c>
      <c r="AF16" s="7" t="str">
        <f>AE16&amp;"x"&amp;COUNTIF($AE$7:AE16,AE16)</f>
        <v>10x1</v>
      </c>
      <c r="AG16" s="8">
        <f>IF(AB16="","",DATE(year+IF(MONTH(AB16)&lt;mth,1,0),MONTH(AB16),DAY(AB16)))</f>
        <v>41575</v>
      </c>
      <c r="AH16" s="9" t="str">
        <f t="shared" si="7"/>
        <v>October Bank Holiday</v>
      </c>
      <c r="AI16" s="31"/>
      <c r="AJ16" s="20">
        <f>IF(wd=2,1,2)</f>
        <v>2</v>
      </c>
      <c r="AK16" s="20" t="s">
        <v>19</v>
      </c>
      <c r="AL16" s="18" t="s">
        <v>52</v>
      </c>
    </row>
    <row r="17" spans="1:38" x14ac:dyDescent="0.25">
      <c r="A17" s="27"/>
      <c r="B17" s="28" t="str">
        <f>B8</f>
        <v>Su</v>
      </c>
      <c r="C17" s="29" t="str">
        <f t="shared" ref="C17:H17" si="20">C8</f>
        <v>Mo</v>
      </c>
      <c r="D17" s="29" t="str">
        <f t="shared" si="20"/>
        <v>Tu</v>
      </c>
      <c r="E17" s="29" t="str">
        <f t="shared" si="20"/>
        <v>We</v>
      </c>
      <c r="F17" s="29" t="str">
        <f t="shared" si="20"/>
        <v>Th</v>
      </c>
      <c r="G17" s="29" t="str">
        <f t="shared" si="20"/>
        <v>Fr</v>
      </c>
      <c r="H17" s="30" t="str">
        <f t="shared" si="20"/>
        <v>Sa</v>
      </c>
      <c r="J17" s="27"/>
      <c r="K17" s="28" t="str">
        <f>B17</f>
        <v>Su</v>
      </c>
      <c r="L17" s="29" t="str">
        <f t="shared" ref="L17" si="21">C17</f>
        <v>Mo</v>
      </c>
      <c r="M17" s="29" t="str">
        <f t="shared" ref="M17" si="22">D17</f>
        <v>Tu</v>
      </c>
      <c r="N17" s="29" t="str">
        <f t="shared" ref="N17" si="23">E17</f>
        <v>We</v>
      </c>
      <c r="O17" s="29" t="str">
        <f t="shared" ref="O17" si="24">F17</f>
        <v>Th</v>
      </c>
      <c r="P17" s="29" t="str">
        <f t="shared" ref="P17" si="25">G17</f>
        <v>Fr</v>
      </c>
      <c r="Q17" s="30" t="str">
        <f t="shared" ref="Q17" si="26">H17</f>
        <v>Sa</v>
      </c>
      <c r="S17" s="27"/>
      <c r="T17" s="28" t="str">
        <f>K17</f>
        <v>Su</v>
      </c>
      <c r="U17" s="29" t="str">
        <f t="shared" ref="U17" si="27">L17</f>
        <v>Mo</v>
      </c>
      <c r="V17" s="29" t="str">
        <f t="shared" ref="V17" si="28">M17</f>
        <v>Tu</v>
      </c>
      <c r="W17" s="29" t="str">
        <f t="shared" ref="W17" si="29">N17</f>
        <v>We</v>
      </c>
      <c r="X17" s="29" t="str">
        <f t="shared" ref="X17" si="30">O17</f>
        <v>Th</v>
      </c>
      <c r="Y17" s="29" t="str">
        <f t="shared" ref="Y17" si="31">P17</f>
        <v>Fr</v>
      </c>
      <c r="Z17" s="30" t="str">
        <f t="shared" ref="Z17" si="32">Q17</f>
        <v>Sa</v>
      </c>
      <c r="AB17" s="53">
        <v>41632</v>
      </c>
      <c r="AC17" s="54" t="s">
        <v>12</v>
      </c>
      <c r="AE17" s="7">
        <f>IFERROR(MONTH(AG17),0)</f>
        <v>12</v>
      </c>
      <c r="AF17" s="7" t="str">
        <f>AE17&amp;"x"&amp;COUNTIF($AE$7:AE17,AE17)</f>
        <v>12x1</v>
      </c>
      <c r="AG17" s="8">
        <f>IF(AB17="","",DATE(year+IF(MONTH(AB17)&lt;mth,1,0),MONTH(AB17),DAY(AB17)))</f>
        <v>41632</v>
      </c>
      <c r="AH17" s="9" t="str">
        <f t="shared" si="7"/>
        <v>Christmas Eve</v>
      </c>
      <c r="AI17" s="31"/>
      <c r="AJ17" s="20">
        <f>AJ16+1</f>
        <v>3</v>
      </c>
      <c r="AK17" s="20" t="s">
        <v>20</v>
      </c>
      <c r="AL17" s="18" t="s">
        <v>53</v>
      </c>
    </row>
    <row r="18" spans="1:38" x14ac:dyDescent="0.25">
      <c r="A18" s="27">
        <f>INT(1+(H18-vd)/7)</f>
        <v>14</v>
      </c>
      <c r="B18" s="32" t="str">
        <f>IF(A16=1,B16,"")</f>
        <v/>
      </c>
      <c r="C18" s="33">
        <f>IF(A16=2,B16,IF(B18="","",B18+1))</f>
        <v>41365</v>
      </c>
      <c r="D18" s="33">
        <f>IF(A16=3,B16,IF(C18="","",C18+1))</f>
        <v>41366</v>
      </c>
      <c r="E18" s="33">
        <f>IF(A16=4,B16,IF(D18="","",D18+1))</f>
        <v>41367</v>
      </c>
      <c r="F18" s="33">
        <f>IF(A16=5,B16,IF(E18="","",E18+1))</f>
        <v>41368</v>
      </c>
      <c r="G18" s="34">
        <f>IF(A16=6,B16,IF(F18="","",F18+1))</f>
        <v>41369</v>
      </c>
      <c r="H18" s="35">
        <f>IF(A16=7,B16,IF(G18="","",G18+1))</f>
        <v>41370</v>
      </c>
      <c r="J18" s="27">
        <f>INT(1+(Q18-vd)/7)</f>
        <v>18</v>
      </c>
      <c r="K18" s="32" t="str">
        <f>IF(J16=1,K16,"")</f>
        <v/>
      </c>
      <c r="L18" s="33" t="str">
        <f>IF(J16=2,K16,IF(K18="","",K18+1))</f>
        <v/>
      </c>
      <c r="M18" s="33" t="str">
        <f>IF(J16=3,K16,IF(L18="","",L18+1))</f>
        <v/>
      </c>
      <c r="N18" s="33">
        <f>IF(J16=4,K16,IF(M18="","",M18+1))</f>
        <v>41395</v>
      </c>
      <c r="O18" s="33">
        <f>IF(J16=5,K16,IF(N18="","",N18+1))</f>
        <v>41396</v>
      </c>
      <c r="P18" s="34">
        <f>IF(J16=6,K16,IF(O18="","",O18+1))</f>
        <v>41397</v>
      </c>
      <c r="Q18" s="35">
        <f>IF(J16=7,K16,IF(P18="","",P18+1))</f>
        <v>41398</v>
      </c>
      <c r="S18" s="27">
        <f>INT(1+(Z18-vd)/7)</f>
        <v>22</v>
      </c>
      <c r="T18" s="32" t="str">
        <f>IF(S16=1,T16,"")</f>
        <v/>
      </c>
      <c r="U18" s="33" t="str">
        <f>IF(S16=2,T16,IF(T18="","",T18+1))</f>
        <v/>
      </c>
      <c r="V18" s="33" t="str">
        <f>IF(S16=3,T16,IF(U18="","",U18+1))</f>
        <v/>
      </c>
      <c r="W18" s="33" t="str">
        <f>IF(S16=4,T16,IF(V18="","",V18+1))</f>
        <v/>
      </c>
      <c r="X18" s="33" t="str">
        <f>IF(S16=5,T16,IF(W18="","",W18+1))</f>
        <v/>
      </c>
      <c r="Y18" s="34" t="str">
        <f>IF(S16=6,T16,IF(X18="","",X18+1))</f>
        <v/>
      </c>
      <c r="Z18" s="35">
        <f>IF(S16=7,T16,IF(Y18="","",Y18+1))</f>
        <v>41426</v>
      </c>
      <c r="AB18" s="53">
        <v>41633</v>
      </c>
      <c r="AC18" s="54" t="s">
        <v>13</v>
      </c>
      <c r="AE18" s="7">
        <f>IFERROR(MONTH(AG18),0)</f>
        <v>12</v>
      </c>
      <c r="AF18" s="7" t="str">
        <f>AE18&amp;"x"&amp;COUNTIF($AE$7:AE18,AE18)</f>
        <v>12x2</v>
      </c>
      <c r="AG18" s="8">
        <f>IF(AB18="","",DATE(year+IF(MONTH(AB18)&lt;mth,1,0),MONTH(AB18),DAY(AB18)))</f>
        <v>41633</v>
      </c>
      <c r="AH18" s="9" t="str">
        <f t="shared" si="7"/>
        <v>Christmas Day</v>
      </c>
      <c r="AI18" s="31"/>
      <c r="AJ18" s="20">
        <f t="shared" ref="AJ18:AJ21" si="33">AJ17+1</f>
        <v>4</v>
      </c>
      <c r="AK18" s="20" t="s">
        <v>21</v>
      </c>
      <c r="AL18" s="18" t="s">
        <v>54</v>
      </c>
    </row>
    <row r="19" spans="1:38" x14ac:dyDescent="0.25">
      <c r="A19" s="27">
        <f>A18+1</f>
        <v>15</v>
      </c>
      <c r="B19" s="36">
        <f>H18+1</f>
        <v>41371</v>
      </c>
      <c r="C19" s="37">
        <f>B19+1</f>
        <v>41372</v>
      </c>
      <c r="D19" s="37">
        <f t="shared" ref="D19:H19" si="34">C19+1</f>
        <v>41373</v>
      </c>
      <c r="E19" s="37">
        <f t="shared" si="34"/>
        <v>41374</v>
      </c>
      <c r="F19" s="37">
        <f t="shared" si="34"/>
        <v>41375</v>
      </c>
      <c r="G19" s="38">
        <f t="shared" si="34"/>
        <v>41376</v>
      </c>
      <c r="H19" s="39">
        <f t="shared" si="34"/>
        <v>41377</v>
      </c>
      <c r="J19" s="27">
        <f>J18+1</f>
        <v>19</v>
      </c>
      <c r="K19" s="36">
        <f>Q18+1</f>
        <v>41399</v>
      </c>
      <c r="L19" s="37">
        <f>K19+1</f>
        <v>41400</v>
      </c>
      <c r="M19" s="37">
        <f t="shared" ref="M19:Q19" si="35">L19+1</f>
        <v>41401</v>
      </c>
      <c r="N19" s="37">
        <f t="shared" si="35"/>
        <v>41402</v>
      </c>
      <c r="O19" s="37">
        <f t="shared" si="35"/>
        <v>41403</v>
      </c>
      <c r="P19" s="38">
        <f t="shared" si="35"/>
        <v>41404</v>
      </c>
      <c r="Q19" s="39">
        <f t="shared" si="35"/>
        <v>41405</v>
      </c>
      <c r="S19" s="27">
        <f>S18+1</f>
        <v>23</v>
      </c>
      <c r="T19" s="36">
        <f>Z18+1</f>
        <v>41427</v>
      </c>
      <c r="U19" s="37">
        <f>T19+1</f>
        <v>41428</v>
      </c>
      <c r="V19" s="37">
        <f t="shared" ref="V19:Z19" si="36">U19+1</f>
        <v>41429</v>
      </c>
      <c r="W19" s="37">
        <f t="shared" si="36"/>
        <v>41430</v>
      </c>
      <c r="X19" s="37">
        <f t="shared" si="36"/>
        <v>41431</v>
      </c>
      <c r="Y19" s="38">
        <f t="shared" si="36"/>
        <v>41432</v>
      </c>
      <c r="Z19" s="39">
        <f t="shared" si="36"/>
        <v>41433</v>
      </c>
      <c r="AB19" s="53">
        <v>41634</v>
      </c>
      <c r="AC19" s="54" t="s">
        <v>14</v>
      </c>
      <c r="AE19" s="7">
        <f>IFERROR(MONTH(AG19),0)</f>
        <v>12</v>
      </c>
      <c r="AF19" s="7" t="str">
        <f>AE19&amp;"x"&amp;COUNTIF($AE$7:AE19,AE19)</f>
        <v>12x3</v>
      </c>
      <c r="AG19" s="8">
        <f>IF(AB19="","",DATE(year+IF(MONTH(AB19)&lt;mth,1,0),MONTH(AB19),DAY(AB19)))</f>
        <v>41634</v>
      </c>
      <c r="AH19" s="9" t="str">
        <f t="shared" si="7"/>
        <v>St. Stephen's Day</v>
      </c>
      <c r="AI19" s="31"/>
      <c r="AJ19" s="20">
        <f t="shared" si="33"/>
        <v>5</v>
      </c>
      <c r="AK19" s="20" t="s">
        <v>22</v>
      </c>
      <c r="AL19" s="18" t="s">
        <v>55</v>
      </c>
    </row>
    <row r="20" spans="1:38" x14ac:dyDescent="0.25">
      <c r="A20" s="27">
        <f t="shared" ref="A20" si="37">A19+1</f>
        <v>16</v>
      </c>
      <c r="B20" s="36">
        <f t="shared" ref="B20" si="38">H19+1</f>
        <v>41378</v>
      </c>
      <c r="C20" s="37">
        <f t="shared" ref="C20:H20" si="39">B20+1</f>
        <v>41379</v>
      </c>
      <c r="D20" s="37">
        <f t="shared" si="39"/>
        <v>41380</v>
      </c>
      <c r="E20" s="37">
        <f t="shared" si="39"/>
        <v>41381</v>
      </c>
      <c r="F20" s="37">
        <f t="shared" si="39"/>
        <v>41382</v>
      </c>
      <c r="G20" s="38">
        <f t="shared" si="39"/>
        <v>41383</v>
      </c>
      <c r="H20" s="39">
        <f t="shared" si="39"/>
        <v>41384</v>
      </c>
      <c r="J20" s="27">
        <f t="shared" ref="J20" si="40">J19+1</f>
        <v>20</v>
      </c>
      <c r="K20" s="36">
        <f t="shared" ref="K20" si="41">Q19+1</f>
        <v>41406</v>
      </c>
      <c r="L20" s="37">
        <f t="shared" ref="L20:Q20" si="42">K20+1</f>
        <v>41407</v>
      </c>
      <c r="M20" s="37">
        <f t="shared" si="42"/>
        <v>41408</v>
      </c>
      <c r="N20" s="37">
        <f t="shared" si="42"/>
        <v>41409</v>
      </c>
      <c r="O20" s="37">
        <f t="shared" si="42"/>
        <v>41410</v>
      </c>
      <c r="P20" s="38">
        <f t="shared" si="42"/>
        <v>41411</v>
      </c>
      <c r="Q20" s="39">
        <f t="shared" si="42"/>
        <v>41412</v>
      </c>
      <c r="S20" s="27">
        <f t="shared" ref="S20" si="43">S19+1</f>
        <v>24</v>
      </c>
      <c r="T20" s="36">
        <f t="shared" ref="T20" si="44">Z19+1</f>
        <v>41434</v>
      </c>
      <c r="U20" s="37">
        <f t="shared" ref="U20:Z20" si="45">T20+1</f>
        <v>41435</v>
      </c>
      <c r="V20" s="37">
        <f t="shared" si="45"/>
        <v>41436</v>
      </c>
      <c r="W20" s="37">
        <f t="shared" si="45"/>
        <v>41437</v>
      </c>
      <c r="X20" s="37">
        <f t="shared" si="45"/>
        <v>41438</v>
      </c>
      <c r="Y20" s="38">
        <f t="shared" si="45"/>
        <v>41439</v>
      </c>
      <c r="Z20" s="39">
        <f t="shared" si="45"/>
        <v>41440</v>
      </c>
      <c r="AB20" s="53">
        <v>41639</v>
      </c>
      <c r="AC20" s="54" t="s">
        <v>15</v>
      </c>
      <c r="AE20" s="7">
        <f>IFERROR(MONTH(AG20),0)</f>
        <v>12</v>
      </c>
      <c r="AF20" s="7" t="str">
        <f>AE20&amp;"x"&amp;COUNTIF($AE$7:AE20,AE20)</f>
        <v>12x4</v>
      </c>
      <c r="AG20" s="8">
        <f>IF(AB20="","",DATE(year+IF(MONTH(AB20)&lt;mth,1,0),MONTH(AB20),DAY(AB20)))</f>
        <v>41639</v>
      </c>
      <c r="AH20" s="9" t="str">
        <f t="shared" si="7"/>
        <v>New Year's Eve</v>
      </c>
      <c r="AI20" s="31"/>
      <c r="AJ20" s="20">
        <f t="shared" si="33"/>
        <v>6</v>
      </c>
      <c r="AK20" s="20" t="s">
        <v>23</v>
      </c>
      <c r="AL20" s="18" t="s">
        <v>56</v>
      </c>
    </row>
    <row r="21" spans="1:38" x14ac:dyDescent="0.25">
      <c r="A21" s="27">
        <f>IF(B21="","",A20+1)</f>
        <v>17</v>
      </c>
      <c r="B21" s="36">
        <f>IFERROR(IF(MONTH(H20+1)=MONTH(B16),H20+1,""),"")</f>
        <v>41385</v>
      </c>
      <c r="C21" s="37">
        <f>IFERROR(IF(MONTH(B21+1)=MONTH(B16),B21+1,""),"")</f>
        <v>41386</v>
      </c>
      <c r="D21" s="37">
        <f>IFERROR(IF(MONTH(C21+1)=MONTH(B16),C21+1,""),"")</f>
        <v>41387</v>
      </c>
      <c r="E21" s="37">
        <f>IFERROR(IF(MONTH(D21+1)=MONTH(B16),D21+1,""),"")</f>
        <v>41388</v>
      </c>
      <c r="F21" s="37">
        <f>IFERROR(IF(MONTH(E21+1)=MONTH(B16),E21+1,""),"")</f>
        <v>41389</v>
      </c>
      <c r="G21" s="38">
        <f>IFERROR(IF(MONTH(F21+1)=MONTH(B16),F21+1,""),"")</f>
        <v>41390</v>
      </c>
      <c r="H21" s="39">
        <f>IFERROR(IF(MONTH(G21+1)=MONTH(B16),G21+1,""),"")</f>
        <v>41391</v>
      </c>
      <c r="J21" s="27">
        <f>IF(K21="","",J20+1)</f>
        <v>21</v>
      </c>
      <c r="K21" s="36">
        <f>IFERROR(IF(MONTH(Q20+1)=MONTH(K16),Q20+1,""),"")</f>
        <v>41413</v>
      </c>
      <c r="L21" s="37">
        <f>IFERROR(IF(MONTH(K21+1)=MONTH(K16),K21+1,""),"")</f>
        <v>41414</v>
      </c>
      <c r="M21" s="37">
        <f>IFERROR(IF(MONTH(L21+1)=MONTH(K16),L21+1,""),"")</f>
        <v>41415</v>
      </c>
      <c r="N21" s="37">
        <f>IFERROR(IF(MONTH(M21+1)=MONTH(K16),M21+1,""),"")</f>
        <v>41416</v>
      </c>
      <c r="O21" s="37">
        <f>IFERROR(IF(MONTH(N21+1)=MONTH(K16),N21+1,""),"")</f>
        <v>41417</v>
      </c>
      <c r="P21" s="38">
        <f>IFERROR(IF(MONTH(O21+1)=MONTH(K16),O21+1,""),"")</f>
        <v>41418</v>
      </c>
      <c r="Q21" s="39">
        <f>IFERROR(IF(MONTH(P21+1)=MONTH(K16),P21+1,""),"")</f>
        <v>41419</v>
      </c>
      <c r="S21" s="27">
        <f>IF(T21="","",S20+1)</f>
        <v>25</v>
      </c>
      <c r="T21" s="36">
        <f>IFERROR(IF(MONTH(Z20+1)=MONTH(T16),Z20+1,""),"")</f>
        <v>41441</v>
      </c>
      <c r="U21" s="37">
        <f>IFERROR(IF(MONTH(T21+1)=MONTH(T16),T21+1,""),"")</f>
        <v>41442</v>
      </c>
      <c r="V21" s="37">
        <f>IFERROR(IF(MONTH(U21+1)=MONTH(T16),U21+1,""),"")</f>
        <v>41443</v>
      </c>
      <c r="W21" s="37">
        <f>IFERROR(IF(MONTH(V21+1)=MONTH(T16),V21+1,""),"")</f>
        <v>41444</v>
      </c>
      <c r="X21" s="37">
        <f>IFERROR(IF(MONTH(W21+1)=MONTH(T16),W21+1,""),"")</f>
        <v>41445</v>
      </c>
      <c r="Y21" s="38">
        <f>IFERROR(IF(MONTH(X21+1)=MONTH(T16),X21+1,""),"")</f>
        <v>41446</v>
      </c>
      <c r="Z21" s="39">
        <f>IFERROR(IF(MONTH(Y21+1)=MONTH(T16),Y21+1,""),"")</f>
        <v>41447</v>
      </c>
      <c r="AB21" s="53"/>
      <c r="AC21" s="54"/>
      <c r="AE21" s="7">
        <f>IFERROR(MONTH(AG21),0)</f>
        <v>0</v>
      </c>
      <c r="AF21" s="7" t="str">
        <f>AE21&amp;"x"&amp;COUNTIF($AE$7:AE21,AE21)</f>
        <v>0x1</v>
      </c>
      <c r="AG21" s="8" t="str">
        <f>IF(AB21="","",DATE(year+IF(MONTH(AB21)&lt;mth,1,0),MONTH(AB21),DAY(AB21)))</f>
        <v/>
      </c>
      <c r="AH21" s="9" t="str">
        <f t="shared" si="7"/>
        <v/>
      </c>
      <c r="AI21" s="31"/>
      <c r="AJ21" s="20">
        <f t="shared" si="33"/>
        <v>7</v>
      </c>
      <c r="AK21" s="20" t="s">
        <v>24</v>
      </c>
      <c r="AL21" s="18" t="s">
        <v>57</v>
      </c>
    </row>
    <row r="22" spans="1:38" x14ac:dyDescent="0.25">
      <c r="A22" s="27">
        <f>IF(B22="","",A21+1)</f>
        <v>18</v>
      </c>
      <c r="B22" s="36">
        <f>IFERROR(IF(MONTH(H21+1)=MONTH(B16),H21+1,""),"")</f>
        <v>41392</v>
      </c>
      <c r="C22" s="37">
        <f>IFERROR(IF(MONTH(B22+1)=MONTH(B16),B22+1,""),"")</f>
        <v>41393</v>
      </c>
      <c r="D22" s="37">
        <f>IFERROR(IF(MONTH(C22+1)=MONTH(B16),C22+1,""),"")</f>
        <v>41394</v>
      </c>
      <c r="E22" s="37" t="str">
        <f>IFERROR(IF(MONTH(D22+1)=MONTH(B16),D22+1,""),"")</f>
        <v/>
      </c>
      <c r="F22" s="37" t="str">
        <f>IFERROR(IF(MONTH(E22+1)=MONTH(B16),E22+1,""),"")</f>
        <v/>
      </c>
      <c r="G22" s="38" t="str">
        <f>IFERROR(IF(MONTH(F22+1)=MONTH(B16),F22+1,""),"")</f>
        <v/>
      </c>
      <c r="H22" s="39" t="str">
        <f>IFERROR(IF(MONTH(G22+1)=MONTH(B16),G22+1,""),"")</f>
        <v/>
      </c>
      <c r="J22" s="27">
        <f>IF(K22="","",J21+1)</f>
        <v>22</v>
      </c>
      <c r="K22" s="36">
        <f>IFERROR(IF(MONTH(Q21+1)=MONTH(K16),Q21+1,""),"")</f>
        <v>41420</v>
      </c>
      <c r="L22" s="37">
        <f>IFERROR(IF(MONTH(K22+1)=MONTH(K16),K22+1,""),"")</f>
        <v>41421</v>
      </c>
      <c r="M22" s="37">
        <f>IFERROR(IF(MONTH(L22+1)=MONTH(K16),L22+1,""),"")</f>
        <v>41422</v>
      </c>
      <c r="N22" s="37">
        <f>IFERROR(IF(MONTH(M22+1)=MONTH(K16),M22+1,""),"")</f>
        <v>41423</v>
      </c>
      <c r="O22" s="37">
        <f>IFERROR(IF(MONTH(N22+1)=MONTH(K16),N22+1,""),"")</f>
        <v>41424</v>
      </c>
      <c r="P22" s="38">
        <f>IFERROR(IF(MONTH(O22+1)=MONTH(K16),O22+1,""),"")</f>
        <v>41425</v>
      </c>
      <c r="Q22" s="39" t="str">
        <f>IFERROR(IF(MONTH(P22+1)=MONTH(K16),P22+1,""),"")</f>
        <v/>
      </c>
      <c r="S22" s="27">
        <f>IF(T22="","",S21+1)</f>
        <v>26</v>
      </c>
      <c r="T22" s="36">
        <f>IFERROR(IF(MONTH(Z21+1)=MONTH(T16),Z21+1,""),"")</f>
        <v>41448</v>
      </c>
      <c r="U22" s="37">
        <f>IFERROR(IF(MONTH(T22+1)=MONTH(T16),T22+1,""),"")</f>
        <v>41449</v>
      </c>
      <c r="V22" s="37">
        <f>IFERROR(IF(MONTH(U22+1)=MONTH(T16),U22+1,""),"")</f>
        <v>41450</v>
      </c>
      <c r="W22" s="37">
        <f>IFERROR(IF(MONTH(V22+1)=MONTH(T16),V22+1,""),"")</f>
        <v>41451</v>
      </c>
      <c r="X22" s="37">
        <f>IFERROR(IF(MONTH(W22+1)=MONTH(T16),W22+1,""),"")</f>
        <v>41452</v>
      </c>
      <c r="Y22" s="38">
        <f>IFERROR(IF(MONTH(X22+1)=MONTH(T16),X22+1,""),"")</f>
        <v>41453</v>
      </c>
      <c r="Z22" s="39">
        <f>IFERROR(IF(MONTH(Y22+1)=MONTH(T16),Y22+1,""),"")</f>
        <v>41454</v>
      </c>
      <c r="AB22" s="53"/>
      <c r="AC22" s="54"/>
      <c r="AE22" s="7">
        <f>IFERROR(MONTH(AG22),0)</f>
        <v>0</v>
      </c>
      <c r="AF22" s="7" t="str">
        <f>AE22&amp;"x"&amp;COUNTIF($AE$7:AE22,AE22)</f>
        <v>0x2</v>
      </c>
      <c r="AG22" s="8" t="str">
        <f>IF(AB22="","",DATE(year+IF(MONTH(AB22)&lt;mth,1,0),MONTH(AB22),DAY(AB22)))</f>
        <v/>
      </c>
      <c r="AH22" s="9" t="str">
        <f t="shared" si="7"/>
        <v/>
      </c>
      <c r="AI22" s="31"/>
      <c r="AJ22" s="20">
        <f>IF(AJ21=6,7,1)</f>
        <v>1</v>
      </c>
      <c r="AK22" s="20" t="s">
        <v>25</v>
      </c>
      <c r="AL22" s="18" t="s">
        <v>51</v>
      </c>
    </row>
    <row r="23" spans="1:38" x14ac:dyDescent="0.25">
      <c r="A23" s="27" t="str">
        <f>IF(B23="","",A22+1)</f>
        <v/>
      </c>
      <c r="B23" s="40" t="str">
        <f>IFERROR(IF(MONTH(H22+1)=MONTH(B16),H22+1,""),"")</f>
        <v/>
      </c>
      <c r="C23" s="41" t="str">
        <f>IFERROR(IF(MONTH(B23+1)=MONTH(B16),B23+1,""),"")</f>
        <v/>
      </c>
      <c r="D23" s="41" t="str">
        <f>IFERROR(IF(MONTH(C23+1)=MONTH(B16),C23+1,""),"")</f>
        <v/>
      </c>
      <c r="E23" s="41" t="str">
        <f>IFERROR(IF(MONTH(D23+1)=MONTH(B16),D23+1,""),"")</f>
        <v/>
      </c>
      <c r="F23" s="41" t="str">
        <f>IFERROR(IF(MONTH(E23+1)=MONTH(B16),E23+1,""),"")</f>
        <v/>
      </c>
      <c r="G23" s="42" t="str">
        <f>IFERROR(IF(MONTH(F23+1)=MONTH(B16),F23+1,""),"")</f>
        <v/>
      </c>
      <c r="H23" s="43" t="str">
        <f>IFERROR(IF(MONTH(G23+1)=MONTH(B16),G23+1,""),"")</f>
        <v/>
      </c>
      <c r="J23" s="27" t="str">
        <f>IF(K23="","",J22+1)</f>
        <v/>
      </c>
      <c r="K23" s="40" t="str">
        <f>IFERROR(IF(MONTH(Q22+1)=MONTH(K16),Q22+1,""),"")</f>
        <v/>
      </c>
      <c r="L23" s="41" t="str">
        <f>IFERROR(IF(MONTH(K23+1)=MONTH(K16),K23+1,""),"")</f>
        <v/>
      </c>
      <c r="M23" s="41" t="str">
        <f>IFERROR(IF(MONTH(L23+1)=MONTH(K16),L23+1,""),"")</f>
        <v/>
      </c>
      <c r="N23" s="41" t="str">
        <f>IFERROR(IF(MONTH(M23+1)=MONTH(K16),M23+1,""),"")</f>
        <v/>
      </c>
      <c r="O23" s="41" t="str">
        <f>IFERROR(IF(MONTH(N23+1)=MONTH(K16),N23+1,""),"")</f>
        <v/>
      </c>
      <c r="P23" s="42" t="str">
        <f>IFERROR(IF(MONTH(O23+1)=MONTH(K16),O23+1,""),"")</f>
        <v/>
      </c>
      <c r="Q23" s="43" t="str">
        <f>IFERROR(IF(MONTH(P23+1)=MONTH(K16),P23+1,""),"")</f>
        <v/>
      </c>
      <c r="S23" s="27">
        <f>IF(T23="","",S22+1)</f>
        <v>27</v>
      </c>
      <c r="T23" s="40">
        <f>IFERROR(IF(MONTH(Z22+1)=MONTH(T16),Z22+1,""),"")</f>
        <v>41455</v>
      </c>
      <c r="U23" s="41" t="str">
        <f>IFERROR(IF(MONTH(T23+1)=MONTH(T16),T23+1,""),"")</f>
        <v/>
      </c>
      <c r="V23" s="41" t="str">
        <f>IFERROR(IF(MONTH(U23+1)=MONTH(T16),U23+1,""),"")</f>
        <v/>
      </c>
      <c r="W23" s="41" t="str">
        <f>IFERROR(IF(MONTH(V23+1)=MONTH(T16),V23+1,""),"")</f>
        <v/>
      </c>
      <c r="X23" s="41" t="str">
        <f>IFERROR(IF(MONTH(W23+1)=MONTH(T16),W23+1,""),"")</f>
        <v/>
      </c>
      <c r="Y23" s="42" t="str">
        <f>IFERROR(IF(MONTH(X23+1)=MONTH(T16),X23+1,""),"")</f>
        <v/>
      </c>
      <c r="Z23" s="43" t="str">
        <f>IFERROR(IF(MONTH(Y23+1)=MONTH(T16),Y23+1,""),"")</f>
        <v/>
      </c>
      <c r="AB23" s="53"/>
      <c r="AC23" s="54"/>
      <c r="AE23" s="7">
        <f>IFERROR(MONTH(AG23),0)</f>
        <v>0</v>
      </c>
      <c r="AF23" s="7" t="str">
        <f>AE23&amp;"x"&amp;COUNTIF($AE$7:AE23,AE23)</f>
        <v>0x3</v>
      </c>
      <c r="AG23" s="8" t="str">
        <f>IF(AB23="","",DATE(year+IF(MONTH(AB23)&lt;mth,1,0),MONTH(AB23),DAY(AB23)))</f>
        <v/>
      </c>
      <c r="AH23" s="9" t="str">
        <f t="shared" si="7"/>
        <v/>
      </c>
      <c r="AI23" s="31"/>
    </row>
    <row r="24" spans="1:38" x14ac:dyDescent="0.25">
      <c r="AB24" s="53"/>
      <c r="AC24" s="54"/>
      <c r="AE24" s="7">
        <f>IFERROR(MONTH(AG24),0)</f>
        <v>0</v>
      </c>
      <c r="AF24" s="7" t="str">
        <f>AE24&amp;"x"&amp;COUNTIF($AE$7:AE24,AE24)</f>
        <v>0x4</v>
      </c>
      <c r="AG24" s="8" t="str">
        <f>IF(AB24="","",DATE(year+IF(MONTH(AB24)&lt;mth,1,0),MONTH(AB24),DAY(AB24)))</f>
        <v/>
      </c>
      <c r="AH24" s="9" t="str">
        <f t="shared" si="7"/>
        <v/>
      </c>
      <c r="AI24" s="31"/>
    </row>
    <row r="25" spans="1:38" ht="18.75" x14ac:dyDescent="0.3">
      <c r="A25" s="23">
        <f>WEEKDAY(B25,wd)</f>
        <v>2</v>
      </c>
      <c r="B25" s="24">
        <f>DATE(YEAR(T16),MONTH(T16)+1,1)</f>
        <v>41456</v>
      </c>
      <c r="C25" s="24"/>
      <c r="D25" s="24"/>
      <c r="E25" s="24"/>
      <c r="F25" s="24"/>
      <c r="G25" s="24"/>
      <c r="H25" s="24"/>
      <c r="J25" s="23">
        <f>WEEKDAY(K25,wd)</f>
        <v>5</v>
      </c>
      <c r="K25" s="24">
        <f>DATE(YEAR(B25),MONTH(B25)+1,1)</f>
        <v>41487</v>
      </c>
      <c r="L25" s="24"/>
      <c r="M25" s="24"/>
      <c r="N25" s="24"/>
      <c r="O25" s="24"/>
      <c r="P25" s="24"/>
      <c r="Q25" s="24"/>
      <c r="S25" s="23">
        <f>WEEKDAY(T25,wd)</f>
        <v>1</v>
      </c>
      <c r="T25" s="24">
        <f>DATE(YEAR(K25),MONTH(K25)+1,1)</f>
        <v>41518</v>
      </c>
      <c r="U25" s="24"/>
      <c r="V25" s="24"/>
      <c r="W25" s="24"/>
      <c r="X25" s="24"/>
      <c r="Y25" s="24"/>
      <c r="Z25" s="24"/>
      <c r="AB25" s="53"/>
      <c r="AC25" s="54"/>
      <c r="AE25" s="7">
        <f>IFERROR(MONTH(AG25),0)</f>
        <v>0</v>
      </c>
      <c r="AF25" s="7" t="str">
        <f>AE25&amp;"x"&amp;COUNTIF($AE$7:AE25,AE25)</f>
        <v>0x5</v>
      </c>
      <c r="AG25" s="8" t="str">
        <f>IF(AB25="","",DATE(year+IF(MONTH(AB25)&lt;mth,1,0),MONTH(AB25),DAY(AB25)))</f>
        <v/>
      </c>
      <c r="AH25" s="9" t="str">
        <f t="shared" si="7"/>
        <v/>
      </c>
      <c r="AI25" s="31"/>
    </row>
    <row r="26" spans="1:38" x14ac:dyDescent="0.25">
      <c r="A26" s="27"/>
      <c r="B26" s="28" t="str">
        <f>B17</f>
        <v>Su</v>
      </c>
      <c r="C26" s="29" t="str">
        <f t="shared" ref="C26:H26" si="46">C17</f>
        <v>Mo</v>
      </c>
      <c r="D26" s="29" t="str">
        <f t="shared" si="46"/>
        <v>Tu</v>
      </c>
      <c r="E26" s="29" t="str">
        <f t="shared" si="46"/>
        <v>We</v>
      </c>
      <c r="F26" s="29" t="str">
        <f t="shared" si="46"/>
        <v>Th</v>
      </c>
      <c r="G26" s="29" t="str">
        <f t="shared" si="46"/>
        <v>Fr</v>
      </c>
      <c r="H26" s="30" t="str">
        <f t="shared" si="46"/>
        <v>Sa</v>
      </c>
      <c r="J26" s="27"/>
      <c r="K26" s="28" t="str">
        <f>B26</f>
        <v>Su</v>
      </c>
      <c r="L26" s="29" t="str">
        <f t="shared" ref="L26" si="47">C26</f>
        <v>Mo</v>
      </c>
      <c r="M26" s="29" t="str">
        <f t="shared" ref="M26" si="48">D26</f>
        <v>Tu</v>
      </c>
      <c r="N26" s="29" t="str">
        <f t="shared" ref="N26" si="49">E26</f>
        <v>We</v>
      </c>
      <c r="O26" s="29" t="str">
        <f t="shared" ref="O26" si="50">F26</f>
        <v>Th</v>
      </c>
      <c r="P26" s="29" t="str">
        <f t="shared" ref="P26" si="51">G26</f>
        <v>Fr</v>
      </c>
      <c r="Q26" s="30" t="str">
        <f t="shared" ref="Q26" si="52">H26</f>
        <v>Sa</v>
      </c>
      <c r="S26" s="27"/>
      <c r="T26" s="28" t="str">
        <f>K26</f>
        <v>Su</v>
      </c>
      <c r="U26" s="29" t="str">
        <f t="shared" ref="U26" si="53">L26</f>
        <v>Mo</v>
      </c>
      <c r="V26" s="29" t="str">
        <f t="shared" ref="V26" si="54">M26</f>
        <v>Tu</v>
      </c>
      <c r="W26" s="29" t="str">
        <f t="shared" ref="W26" si="55">N26</f>
        <v>We</v>
      </c>
      <c r="X26" s="29" t="str">
        <f t="shared" ref="X26" si="56">O26</f>
        <v>Th</v>
      </c>
      <c r="Y26" s="29" t="str">
        <f t="shared" ref="Y26" si="57">P26</f>
        <v>Fr</v>
      </c>
      <c r="Z26" s="30" t="str">
        <f t="shared" ref="Z26" si="58">Q26</f>
        <v>Sa</v>
      </c>
      <c r="AB26" s="53"/>
      <c r="AC26" s="54"/>
      <c r="AE26" s="7">
        <f>IFERROR(MONTH(AG26),0)</f>
        <v>0</v>
      </c>
      <c r="AF26" s="7" t="str">
        <f>AE26&amp;"x"&amp;COUNTIF($AE$7:AE26,AE26)</f>
        <v>0x6</v>
      </c>
      <c r="AG26" s="8" t="str">
        <f>IF(AB26="","",DATE(year+IF(MONTH(AB26)&lt;mth,1,0),MONTH(AB26),DAY(AB26)))</f>
        <v/>
      </c>
      <c r="AH26" s="9" t="str">
        <f t="shared" si="7"/>
        <v/>
      </c>
      <c r="AI26" s="31"/>
    </row>
    <row r="27" spans="1:38" x14ac:dyDescent="0.25">
      <c r="A27" s="27">
        <f>INT(1+(H27-vd)/7)</f>
        <v>27</v>
      </c>
      <c r="B27" s="32" t="str">
        <f>IF(A25=1,B25,"")</f>
        <v/>
      </c>
      <c r="C27" s="33">
        <f>IF(A25=2,B25,IF(B27="","",B27+1))</f>
        <v>41456</v>
      </c>
      <c r="D27" s="33">
        <f>IF(A25=3,B25,IF(C27="","",C27+1))</f>
        <v>41457</v>
      </c>
      <c r="E27" s="33">
        <f>IF(A25=4,B25,IF(D27="","",D27+1))</f>
        <v>41458</v>
      </c>
      <c r="F27" s="33">
        <f>IF(A25=5,B25,IF(E27="","",E27+1))</f>
        <v>41459</v>
      </c>
      <c r="G27" s="34">
        <f>IF(A25=6,B25,IF(F27="","",F27+1))</f>
        <v>41460</v>
      </c>
      <c r="H27" s="35">
        <f>IF(A25=7,B25,IF(G27="","",G27+1))</f>
        <v>41461</v>
      </c>
      <c r="J27" s="27">
        <f>INT(1+(Q27-vd)/7)</f>
        <v>31</v>
      </c>
      <c r="K27" s="32" t="str">
        <f>IF(J25=1,K25,"")</f>
        <v/>
      </c>
      <c r="L27" s="33" t="str">
        <f>IF(J25=2,K25,IF(K27="","",K27+1))</f>
        <v/>
      </c>
      <c r="M27" s="33" t="str">
        <f>IF(J25=3,K25,IF(L27="","",L27+1))</f>
        <v/>
      </c>
      <c r="N27" s="33" t="str">
        <f>IF(J25=4,K25,IF(M27="","",M27+1))</f>
        <v/>
      </c>
      <c r="O27" s="33">
        <f>IF(J25=5,K25,IF(N27="","",N27+1))</f>
        <v>41487</v>
      </c>
      <c r="P27" s="34">
        <f>IF(J25=6,K25,IF(O27="","",O27+1))</f>
        <v>41488</v>
      </c>
      <c r="Q27" s="35">
        <f>IF(J25=7,K25,IF(P27="","",P27+1))</f>
        <v>41489</v>
      </c>
      <c r="S27" s="27">
        <f>INT(1+(Z27-vd)/7)</f>
        <v>36</v>
      </c>
      <c r="T27" s="32">
        <f>IF(S25=1,T25,"")</f>
        <v>41518</v>
      </c>
      <c r="U27" s="33">
        <f>IF(S25=2,T25,IF(T27="","",T27+1))</f>
        <v>41519</v>
      </c>
      <c r="V27" s="33">
        <f>IF(S25=3,T25,IF(U27="","",U27+1))</f>
        <v>41520</v>
      </c>
      <c r="W27" s="33">
        <f>IF(S25=4,T25,IF(V27="","",V27+1))</f>
        <v>41521</v>
      </c>
      <c r="X27" s="33">
        <f>IF(S25=5,T25,IF(W27="","",W27+1))</f>
        <v>41522</v>
      </c>
      <c r="Y27" s="34">
        <f>IF(S25=6,T25,IF(X27="","",X27+1))</f>
        <v>41523</v>
      </c>
      <c r="Z27" s="35">
        <f>IF(S25=7,T25,IF(Y27="","",Y27+1))</f>
        <v>41524</v>
      </c>
      <c r="AB27" s="53"/>
      <c r="AC27" s="54"/>
      <c r="AE27" s="7">
        <f>IFERROR(MONTH(AG27),0)</f>
        <v>0</v>
      </c>
      <c r="AF27" s="7" t="str">
        <f>AE27&amp;"x"&amp;COUNTIF($AE$7:AE27,AE27)</f>
        <v>0x7</v>
      </c>
      <c r="AG27" s="8" t="str">
        <f>IF(AB27="","",DATE(year+IF(MONTH(AB27)&lt;mth,1,0),MONTH(AB27),DAY(AB27)))</f>
        <v/>
      </c>
      <c r="AH27" s="9" t="str">
        <f t="shared" si="7"/>
        <v/>
      </c>
      <c r="AI27" s="31"/>
    </row>
    <row r="28" spans="1:38" x14ac:dyDescent="0.25">
      <c r="A28" s="27">
        <f>A27+1</f>
        <v>28</v>
      </c>
      <c r="B28" s="36">
        <f>H27+1</f>
        <v>41462</v>
      </c>
      <c r="C28" s="37">
        <f>B28+1</f>
        <v>41463</v>
      </c>
      <c r="D28" s="37">
        <f t="shared" ref="D28:H28" si="59">C28+1</f>
        <v>41464</v>
      </c>
      <c r="E28" s="37">
        <f t="shared" si="59"/>
        <v>41465</v>
      </c>
      <c r="F28" s="37">
        <f t="shared" si="59"/>
        <v>41466</v>
      </c>
      <c r="G28" s="38">
        <f t="shared" si="59"/>
        <v>41467</v>
      </c>
      <c r="H28" s="39">
        <f t="shared" si="59"/>
        <v>41468</v>
      </c>
      <c r="J28" s="27">
        <f>J27+1</f>
        <v>32</v>
      </c>
      <c r="K28" s="36">
        <f>Q27+1</f>
        <v>41490</v>
      </c>
      <c r="L28" s="37">
        <f>K28+1</f>
        <v>41491</v>
      </c>
      <c r="M28" s="37">
        <f t="shared" ref="M28:Q28" si="60">L28+1</f>
        <v>41492</v>
      </c>
      <c r="N28" s="37">
        <f t="shared" si="60"/>
        <v>41493</v>
      </c>
      <c r="O28" s="37">
        <f t="shared" si="60"/>
        <v>41494</v>
      </c>
      <c r="P28" s="38">
        <f t="shared" si="60"/>
        <v>41495</v>
      </c>
      <c r="Q28" s="39">
        <f t="shared" si="60"/>
        <v>41496</v>
      </c>
      <c r="S28" s="27">
        <f>S27+1</f>
        <v>37</v>
      </c>
      <c r="T28" s="36">
        <f>Z27+1</f>
        <v>41525</v>
      </c>
      <c r="U28" s="37">
        <f>T28+1</f>
        <v>41526</v>
      </c>
      <c r="V28" s="37">
        <f t="shared" ref="V28:Z28" si="61">U28+1</f>
        <v>41527</v>
      </c>
      <c r="W28" s="37">
        <f t="shared" si="61"/>
        <v>41528</v>
      </c>
      <c r="X28" s="37">
        <f t="shared" si="61"/>
        <v>41529</v>
      </c>
      <c r="Y28" s="38">
        <f t="shared" si="61"/>
        <v>41530</v>
      </c>
      <c r="Z28" s="39">
        <f t="shared" si="61"/>
        <v>41531</v>
      </c>
      <c r="AB28" s="53"/>
      <c r="AC28" s="54"/>
      <c r="AE28" s="7">
        <f>IFERROR(MONTH(AG28),0)</f>
        <v>0</v>
      </c>
      <c r="AF28" s="7" t="str">
        <f>AE28&amp;"x"&amp;COUNTIF($AE$7:AE28,AE28)</f>
        <v>0x8</v>
      </c>
      <c r="AG28" s="8" t="str">
        <f>IF(AB28="","",DATE(year+IF(MONTH(AB28)&lt;mth,1,0),MONTH(AB28),DAY(AB28)))</f>
        <v/>
      </c>
      <c r="AH28" s="9" t="str">
        <f t="shared" si="7"/>
        <v/>
      </c>
      <c r="AI28" s="31"/>
    </row>
    <row r="29" spans="1:38" x14ac:dyDescent="0.25">
      <c r="A29" s="27">
        <f t="shared" ref="A29" si="62">A28+1</f>
        <v>29</v>
      </c>
      <c r="B29" s="36">
        <f t="shared" ref="B29" si="63">H28+1</f>
        <v>41469</v>
      </c>
      <c r="C29" s="37">
        <f t="shared" ref="C29:H29" si="64">B29+1</f>
        <v>41470</v>
      </c>
      <c r="D29" s="37">
        <f t="shared" si="64"/>
        <v>41471</v>
      </c>
      <c r="E29" s="37">
        <f t="shared" si="64"/>
        <v>41472</v>
      </c>
      <c r="F29" s="37">
        <f t="shared" si="64"/>
        <v>41473</v>
      </c>
      <c r="G29" s="38">
        <f t="shared" si="64"/>
        <v>41474</v>
      </c>
      <c r="H29" s="39">
        <f t="shared" si="64"/>
        <v>41475</v>
      </c>
      <c r="J29" s="27">
        <f t="shared" ref="J29" si="65">J28+1</f>
        <v>33</v>
      </c>
      <c r="K29" s="36">
        <f t="shared" ref="K29" si="66">Q28+1</f>
        <v>41497</v>
      </c>
      <c r="L29" s="37">
        <f t="shared" ref="L29:Q29" si="67">K29+1</f>
        <v>41498</v>
      </c>
      <c r="M29" s="37">
        <f t="shared" si="67"/>
        <v>41499</v>
      </c>
      <c r="N29" s="37">
        <f t="shared" si="67"/>
        <v>41500</v>
      </c>
      <c r="O29" s="37">
        <f t="shared" si="67"/>
        <v>41501</v>
      </c>
      <c r="P29" s="38">
        <f t="shared" si="67"/>
        <v>41502</v>
      </c>
      <c r="Q29" s="39">
        <f t="shared" si="67"/>
        <v>41503</v>
      </c>
      <c r="S29" s="27">
        <f t="shared" ref="S29" si="68">S28+1</f>
        <v>38</v>
      </c>
      <c r="T29" s="36">
        <f t="shared" ref="T29" si="69">Z28+1</f>
        <v>41532</v>
      </c>
      <c r="U29" s="37">
        <f t="shared" ref="U29:Z29" si="70">T29+1</f>
        <v>41533</v>
      </c>
      <c r="V29" s="37">
        <f t="shared" si="70"/>
        <v>41534</v>
      </c>
      <c r="W29" s="37">
        <f t="shared" si="70"/>
        <v>41535</v>
      </c>
      <c r="X29" s="37">
        <f t="shared" si="70"/>
        <v>41536</v>
      </c>
      <c r="Y29" s="38">
        <f t="shared" si="70"/>
        <v>41537</v>
      </c>
      <c r="Z29" s="39">
        <f t="shared" si="70"/>
        <v>41538</v>
      </c>
      <c r="AB29" s="53"/>
      <c r="AC29" s="54"/>
      <c r="AE29" s="7">
        <f>IFERROR(MONTH(AG29),0)</f>
        <v>0</v>
      </c>
      <c r="AF29" s="7" t="str">
        <f>AE29&amp;"x"&amp;COUNTIF($AE$7:AE29,AE29)</f>
        <v>0x9</v>
      </c>
      <c r="AG29" s="8" t="str">
        <f>IF(AB29="","",DATE(year+IF(MONTH(AB29)&lt;mth,1,0),MONTH(AB29),DAY(AB29)))</f>
        <v/>
      </c>
      <c r="AH29" s="9" t="str">
        <f t="shared" si="7"/>
        <v/>
      </c>
      <c r="AI29" s="31"/>
    </row>
    <row r="30" spans="1:38" x14ac:dyDescent="0.25">
      <c r="A30" s="27">
        <f>IF(B30="","",A29+1)</f>
        <v>30</v>
      </c>
      <c r="B30" s="36">
        <f>IFERROR(IF(MONTH(H29+1)=MONTH(B25),H29+1,""),"")</f>
        <v>41476</v>
      </c>
      <c r="C30" s="37">
        <f>IFERROR(IF(MONTH(B30+1)=MONTH(B25),B30+1,""),"")</f>
        <v>41477</v>
      </c>
      <c r="D30" s="37">
        <f>IFERROR(IF(MONTH(C30+1)=MONTH(B25),C30+1,""),"")</f>
        <v>41478</v>
      </c>
      <c r="E30" s="37">
        <f>IFERROR(IF(MONTH(D30+1)=MONTH(B25),D30+1,""),"")</f>
        <v>41479</v>
      </c>
      <c r="F30" s="37">
        <f>IFERROR(IF(MONTH(E30+1)=MONTH(B25),E30+1,""),"")</f>
        <v>41480</v>
      </c>
      <c r="G30" s="38">
        <f>IFERROR(IF(MONTH(F30+1)=MONTH(B25),F30+1,""),"")</f>
        <v>41481</v>
      </c>
      <c r="H30" s="39">
        <f>IFERROR(IF(MONTH(G30+1)=MONTH(B25),G30+1,""),"")</f>
        <v>41482</v>
      </c>
      <c r="J30" s="27">
        <f>IF(K30="","",J29+1)</f>
        <v>34</v>
      </c>
      <c r="K30" s="36">
        <f>IFERROR(IF(MONTH(Q29+1)=MONTH(K25),Q29+1,""),"")</f>
        <v>41504</v>
      </c>
      <c r="L30" s="37">
        <f>IFERROR(IF(MONTH(K30+1)=MONTH(K25),K30+1,""),"")</f>
        <v>41505</v>
      </c>
      <c r="M30" s="37">
        <f>IFERROR(IF(MONTH(L30+1)=MONTH(K25),L30+1,""),"")</f>
        <v>41506</v>
      </c>
      <c r="N30" s="37">
        <f>IFERROR(IF(MONTH(M30+1)=MONTH(K25),M30+1,""),"")</f>
        <v>41507</v>
      </c>
      <c r="O30" s="37">
        <f>IFERROR(IF(MONTH(N30+1)=MONTH(K25),N30+1,""),"")</f>
        <v>41508</v>
      </c>
      <c r="P30" s="38">
        <f>IFERROR(IF(MONTH(O30+1)=MONTH(K25),O30+1,""),"")</f>
        <v>41509</v>
      </c>
      <c r="Q30" s="39">
        <f>IFERROR(IF(MONTH(P30+1)=MONTH(K25),P30+1,""),"")</f>
        <v>41510</v>
      </c>
      <c r="S30" s="27">
        <f>IF(T30="","",S29+1)</f>
        <v>39</v>
      </c>
      <c r="T30" s="36">
        <f>IFERROR(IF(MONTH(Z29+1)=MONTH(T25),Z29+1,""),"")</f>
        <v>41539</v>
      </c>
      <c r="U30" s="37">
        <f>IFERROR(IF(MONTH(T30+1)=MONTH(T25),T30+1,""),"")</f>
        <v>41540</v>
      </c>
      <c r="V30" s="37">
        <f>IFERROR(IF(MONTH(U30+1)=MONTH(T25),U30+1,""),"")</f>
        <v>41541</v>
      </c>
      <c r="W30" s="37">
        <f>IFERROR(IF(MONTH(V30+1)=MONTH(T25),V30+1,""),"")</f>
        <v>41542</v>
      </c>
      <c r="X30" s="37">
        <f>IFERROR(IF(MONTH(W30+1)=MONTH(T25),W30+1,""),"")</f>
        <v>41543</v>
      </c>
      <c r="Y30" s="38">
        <f>IFERROR(IF(MONTH(X30+1)=MONTH(T25),X30+1,""),"")</f>
        <v>41544</v>
      </c>
      <c r="Z30" s="39">
        <f>IFERROR(IF(MONTH(Y30+1)=MONTH(T25),Y30+1,""),"")</f>
        <v>41545</v>
      </c>
      <c r="AB30" s="53"/>
      <c r="AC30" s="54"/>
      <c r="AE30" s="7">
        <f>IFERROR(MONTH(AG30),0)</f>
        <v>0</v>
      </c>
      <c r="AF30" s="7" t="str">
        <f>AE30&amp;"x"&amp;COUNTIF($AE$7:AE30,AE30)</f>
        <v>0x10</v>
      </c>
      <c r="AG30" s="8" t="str">
        <f>IF(AB30="","",DATE(year+IF(MONTH(AB30)&lt;mth,1,0),MONTH(AB30),DAY(AB30)))</f>
        <v/>
      </c>
      <c r="AH30" s="9" t="str">
        <f t="shared" si="7"/>
        <v/>
      </c>
      <c r="AI30" s="31"/>
    </row>
    <row r="31" spans="1:38" x14ac:dyDescent="0.25">
      <c r="A31" s="27">
        <f>IF(B31="","",A30+1)</f>
        <v>31</v>
      </c>
      <c r="B31" s="36">
        <f>IFERROR(IF(MONTH(H30+1)=MONTH(B25),H30+1,""),"")</f>
        <v>41483</v>
      </c>
      <c r="C31" s="37">
        <f>IFERROR(IF(MONTH(B31+1)=MONTH(B25),B31+1,""),"")</f>
        <v>41484</v>
      </c>
      <c r="D31" s="37">
        <f>IFERROR(IF(MONTH(C31+1)=MONTH(B25),C31+1,""),"")</f>
        <v>41485</v>
      </c>
      <c r="E31" s="37">
        <f>IFERROR(IF(MONTH(D31+1)=MONTH(B25),D31+1,""),"")</f>
        <v>41486</v>
      </c>
      <c r="F31" s="37" t="str">
        <f>IFERROR(IF(MONTH(E31+1)=MONTH(B25),E31+1,""),"")</f>
        <v/>
      </c>
      <c r="G31" s="38" t="str">
        <f>IFERROR(IF(MONTH(F31+1)=MONTH(B25),F31+1,""),"")</f>
        <v/>
      </c>
      <c r="H31" s="39" t="str">
        <f>IFERROR(IF(MONTH(G31+1)=MONTH(B25),G31+1,""),"")</f>
        <v/>
      </c>
      <c r="J31" s="27">
        <f>IF(K31="","",J30+1)</f>
        <v>35</v>
      </c>
      <c r="K31" s="36">
        <f>IFERROR(IF(MONTH(Q30+1)=MONTH(K25),Q30+1,""),"")</f>
        <v>41511</v>
      </c>
      <c r="L31" s="37">
        <f>IFERROR(IF(MONTH(K31+1)=MONTH(K25),K31+1,""),"")</f>
        <v>41512</v>
      </c>
      <c r="M31" s="37">
        <f>IFERROR(IF(MONTH(L31+1)=MONTH(K25),L31+1,""),"")</f>
        <v>41513</v>
      </c>
      <c r="N31" s="37">
        <f>IFERROR(IF(MONTH(M31+1)=MONTH(K25),M31+1,""),"")</f>
        <v>41514</v>
      </c>
      <c r="O31" s="37">
        <f>IFERROR(IF(MONTH(N31+1)=MONTH(K25),N31+1,""),"")</f>
        <v>41515</v>
      </c>
      <c r="P31" s="38">
        <f>IFERROR(IF(MONTH(O31+1)=MONTH(K25),O31+1,""),"")</f>
        <v>41516</v>
      </c>
      <c r="Q31" s="39">
        <f>IFERROR(IF(MONTH(P31+1)=MONTH(K25),P31+1,""),"")</f>
        <v>41517</v>
      </c>
      <c r="S31" s="27">
        <f>IF(T31="","",S30+1)</f>
        <v>40</v>
      </c>
      <c r="T31" s="36">
        <f>IFERROR(IF(MONTH(Z30+1)=MONTH(T25),Z30+1,""),"")</f>
        <v>41546</v>
      </c>
      <c r="U31" s="37">
        <f>IFERROR(IF(MONTH(T31+1)=MONTH(T25),T31+1,""),"")</f>
        <v>41547</v>
      </c>
      <c r="V31" s="37" t="str">
        <f>IFERROR(IF(MONTH(U31+1)=MONTH(T25),U31+1,""),"")</f>
        <v/>
      </c>
      <c r="W31" s="37" t="str">
        <f>IFERROR(IF(MONTH(V31+1)=MONTH(T25),V31+1,""),"")</f>
        <v/>
      </c>
      <c r="X31" s="37" t="str">
        <f>IFERROR(IF(MONTH(W31+1)=MONTH(T25),W31+1,""),"")</f>
        <v/>
      </c>
      <c r="Y31" s="38" t="str">
        <f>IFERROR(IF(MONTH(X31+1)=MONTH(T25),X31+1,""),"")</f>
        <v/>
      </c>
      <c r="Z31" s="39" t="str">
        <f>IFERROR(IF(MONTH(Y31+1)=MONTH(T25),Y31+1,""),"")</f>
        <v/>
      </c>
      <c r="AB31" s="53"/>
      <c r="AC31" s="54"/>
      <c r="AE31" s="7">
        <f>IFERROR(MONTH(AG31),0)</f>
        <v>0</v>
      </c>
      <c r="AF31" s="7" t="str">
        <f>AE31&amp;"x"&amp;COUNTIF($AE$7:AE31,AE31)</f>
        <v>0x11</v>
      </c>
      <c r="AG31" s="8" t="str">
        <f>IF(AB31="","",DATE(year+IF(MONTH(AB31)&lt;mth,1,0),MONTH(AB31),DAY(AB31)))</f>
        <v/>
      </c>
      <c r="AH31" s="9" t="str">
        <f t="shared" si="7"/>
        <v/>
      </c>
      <c r="AI31" s="31"/>
    </row>
    <row r="32" spans="1:38" x14ac:dyDescent="0.25">
      <c r="A32" s="27" t="str">
        <f>IF(B32="","",A31+1)</f>
        <v/>
      </c>
      <c r="B32" s="40" t="str">
        <f>IFERROR(IF(MONTH(H31+1)=MONTH(B25),H31+1,""),"")</f>
        <v/>
      </c>
      <c r="C32" s="41" t="str">
        <f>IFERROR(IF(MONTH(B32+1)=MONTH(B25),B32+1,""),"")</f>
        <v/>
      </c>
      <c r="D32" s="41" t="str">
        <f>IFERROR(IF(MONTH(C32+1)=MONTH(B25),C32+1,""),"")</f>
        <v/>
      </c>
      <c r="E32" s="41" t="str">
        <f>IFERROR(IF(MONTH(D32+1)=MONTH(B25),D32+1,""),"")</f>
        <v/>
      </c>
      <c r="F32" s="41" t="str">
        <f>IFERROR(IF(MONTH(E32+1)=MONTH(B25),E32+1,""),"")</f>
        <v/>
      </c>
      <c r="G32" s="42" t="str">
        <f>IFERROR(IF(MONTH(F32+1)=MONTH(B25),F32+1,""),"")</f>
        <v/>
      </c>
      <c r="H32" s="43" t="str">
        <f>IFERROR(IF(MONTH(G32+1)=MONTH(B25),G32+1,""),"")</f>
        <v/>
      </c>
      <c r="J32" s="27" t="str">
        <f>IF(K32="","",J31+1)</f>
        <v/>
      </c>
      <c r="K32" s="40" t="str">
        <f>IFERROR(IF(MONTH(Q31+1)=MONTH(K25),Q31+1,""),"")</f>
        <v/>
      </c>
      <c r="L32" s="41" t="str">
        <f>IFERROR(IF(MONTH(K32+1)=MONTH(K25),K32+1,""),"")</f>
        <v/>
      </c>
      <c r="M32" s="41" t="str">
        <f>IFERROR(IF(MONTH(L32+1)=MONTH(K25),L32+1,""),"")</f>
        <v/>
      </c>
      <c r="N32" s="41" t="str">
        <f>IFERROR(IF(MONTH(M32+1)=MONTH(K25),M32+1,""),"")</f>
        <v/>
      </c>
      <c r="O32" s="41" t="str">
        <f>IFERROR(IF(MONTH(N32+1)=MONTH(K25),N32+1,""),"")</f>
        <v/>
      </c>
      <c r="P32" s="42" t="str">
        <f>IFERROR(IF(MONTH(O32+1)=MONTH(K25),O32+1,""),"")</f>
        <v/>
      </c>
      <c r="Q32" s="43" t="str">
        <f>IFERROR(IF(MONTH(P32+1)=MONTH(K25),P32+1,""),"")</f>
        <v/>
      </c>
      <c r="S32" s="27" t="str">
        <f>IF(T32="","",S31+1)</f>
        <v/>
      </c>
      <c r="T32" s="40" t="str">
        <f>IFERROR(IF(MONTH(Z31+1)=MONTH(T25),Z31+1,""),"")</f>
        <v/>
      </c>
      <c r="U32" s="41" t="str">
        <f>IFERROR(IF(MONTH(T32+1)=MONTH(T25),T32+1,""),"")</f>
        <v/>
      </c>
      <c r="V32" s="41" t="str">
        <f>IFERROR(IF(MONTH(U32+1)=MONTH(T25),U32+1,""),"")</f>
        <v/>
      </c>
      <c r="W32" s="41" t="str">
        <f>IFERROR(IF(MONTH(V32+1)=MONTH(T25),V32+1,""),"")</f>
        <v/>
      </c>
      <c r="X32" s="41" t="str">
        <f>IFERROR(IF(MONTH(W32+1)=MONTH(T25),W32+1,""),"")</f>
        <v/>
      </c>
      <c r="Y32" s="42" t="str">
        <f>IFERROR(IF(MONTH(X32+1)=MONTH(T25),X32+1,""),"")</f>
        <v/>
      </c>
      <c r="Z32" s="43" t="str">
        <f>IFERROR(IF(MONTH(Y32+1)=MONTH(T25),Y32+1,""),"")</f>
        <v/>
      </c>
      <c r="AB32" s="53"/>
      <c r="AC32" s="54"/>
      <c r="AE32" s="7">
        <f>IFERROR(MONTH(AG32),0)</f>
        <v>0</v>
      </c>
      <c r="AF32" s="7" t="str">
        <f>AE32&amp;"x"&amp;COUNTIF($AE$7:AE32,AE32)</f>
        <v>0x12</v>
      </c>
      <c r="AG32" s="8" t="str">
        <f>IF(AB32="","",DATE(year+IF(MONTH(AB32)&lt;mth,1,0),MONTH(AB32),DAY(AB32)))</f>
        <v/>
      </c>
      <c r="AH32" s="9" t="str">
        <f t="shared" si="7"/>
        <v/>
      </c>
      <c r="AI32" s="31"/>
    </row>
    <row r="33" spans="1:35" x14ac:dyDescent="0.25">
      <c r="AB33" s="53"/>
      <c r="AC33" s="54"/>
      <c r="AE33" s="7">
        <f>IFERROR(MONTH(AG33),0)</f>
        <v>0</v>
      </c>
      <c r="AF33" s="7" t="str">
        <f>AE33&amp;"x"&amp;COUNTIF($AE$7:AE33,AE33)</f>
        <v>0x13</v>
      </c>
      <c r="AG33" s="8" t="str">
        <f>IF(AB33="","",DATE(year+IF(MONTH(AB33)&lt;mth,1,0),MONTH(AB33),DAY(AB33)))</f>
        <v/>
      </c>
      <c r="AH33" s="9" t="str">
        <f t="shared" si="7"/>
        <v/>
      </c>
      <c r="AI33" s="31"/>
    </row>
    <row r="34" spans="1:35" ht="18.75" x14ac:dyDescent="0.3">
      <c r="A34" s="23">
        <f>WEEKDAY(B34,wd)</f>
        <v>3</v>
      </c>
      <c r="B34" s="24">
        <f>DATE(YEAR(T25),MONTH(T25)+1,1)</f>
        <v>41548</v>
      </c>
      <c r="C34" s="24"/>
      <c r="D34" s="24"/>
      <c r="E34" s="24"/>
      <c r="F34" s="24"/>
      <c r="G34" s="24"/>
      <c r="H34" s="24"/>
      <c r="J34" s="23">
        <f>WEEKDAY(K34,wd)</f>
        <v>6</v>
      </c>
      <c r="K34" s="24">
        <f>DATE(YEAR(B34),MONTH(B34)+1,1)</f>
        <v>41579</v>
      </c>
      <c r="L34" s="24"/>
      <c r="M34" s="24"/>
      <c r="N34" s="24"/>
      <c r="O34" s="24"/>
      <c r="P34" s="24"/>
      <c r="Q34" s="24"/>
      <c r="S34" s="23">
        <f>WEEKDAY(T34,wd)</f>
        <v>1</v>
      </c>
      <c r="T34" s="24">
        <f>DATE(YEAR(K34),MONTH(K34)+1,1)</f>
        <v>41609</v>
      </c>
      <c r="U34" s="24"/>
      <c r="V34" s="24"/>
      <c r="W34" s="24"/>
      <c r="X34" s="24"/>
      <c r="Y34" s="24"/>
      <c r="Z34" s="24"/>
      <c r="AB34" s="53"/>
      <c r="AC34" s="54"/>
      <c r="AE34" s="7">
        <f>IFERROR(MONTH(AG34),0)</f>
        <v>0</v>
      </c>
      <c r="AF34" s="7" t="str">
        <f>AE34&amp;"x"&amp;COUNTIF($AE$7:AE34,AE34)</f>
        <v>0x14</v>
      </c>
      <c r="AG34" s="8" t="str">
        <f>IF(AB34="","",DATE(year+IF(MONTH(AB34)&lt;mth,1,0),MONTH(AB34),DAY(AB34)))</f>
        <v/>
      </c>
      <c r="AH34" s="9" t="str">
        <f t="shared" si="7"/>
        <v/>
      </c>
      <c r="AI34" s="31"/>
    </row>
    <row r="35" spans="1:35" x14ac:dyDescent="0.25">
      <c r="A35" s="27"/>
      <c r="B35" s="28" t="str">
        <f>B26</f>
        <v>Su</v>
      </c>
      <c r="C35" s="29" t="str">
        <f t="shared" ref="C35:H35" si="71">C26</f>
        <v>Mo</v>
      </c>
      <c r="D35" s="29" t="str">
        <f t="shared" si="71"/>
        <v>Tu</v>
      </c>
      <c r="E35" s="29" t="str">
        <f t="shared" si="71"/>
        <v>We</v>
      </c>
      <c r="F35" s="29" t="str">
        <f t="shared" si="71"/>
        <v>Th</v>
      </c>
      <c r="G35" s="29" t="str">
        <f t="shared" si="71"/>
        <v>Fr</v>
      </c>
      <c r="H35" s="30" t="str">
        <f t="shared" si="71"/>
        <v>Sa</v>
      </c>
      <c r="J35" s="27"/>
      <c r="K35" s="28" t="str">
        <f>B35</f>
        <v>Su</v>
      </c>
      <c r="L35" s="29" t="str">
        <f t="shared" ref="L35" si="72">C35</f>
        <v>Mo</v>
      </c>
      <c r="M35" s="29" t="str">
        <f t="shared" ref="M35" si="73">D35</f>
        <v>Tu</v>
      </c>
      <c r="N35" s="29" t="str">
        <f t="shared" ref="N35" si="74">E35</f>
        <v>We</v>
      </c>
      <c r="O35" s="29" t="str">
        <f t="shared" ref="O35" si="75">F35</f>
        <v>Th</v>
      </c>
      <c r="P35" s="29" t="str">
        <f t="shared" ref="P35" si="76">G35</f>
        <v>Fr</v>
      </c>
      <c r="Q35" s="30" t="str">
        <f t="shared" ref="Q35" si="77">H35</f>
        <v>Sa</v>
      </c>
      <c r="S35" s="27"/>
      <c r="T35" s="28" t="str">
        <f>K35</f>
        <v>Su</v>
      </c>
      <c r="U35" s="29" t="str">
        <f t="shared" ref="U35" si="78">L35</f>
        <v>Mo</v>
      </c>
      <c r="V35" s="29" t="str">
        <f t="shared" ref="V35" si="79">M35</f>
        <v>Tu</v>
      </c>
      <c r="W35" s="29" t="str">
        <f t="shared" ref="W35" si="80">N35</f>
        <v>We</v>
      </c>
      <c r="X35" s="29" t="str">
        <f t="shared" ref="X35" si="81">O35</f>
        <v>Th</v>
      </c>
      <c r="Y35" s="29" t="str">
        <f t="shared" ref="Y35" si="82">P35</f>
        <v>Fr</v>
      </c>
      <c r="Z35" s="30" t="str">
        <f t="shared" ref="Z35" si="83">Q35</f>
        <v>Sa</v>
      </c>
      <c r="AB35" s="53"/>
      <c r="AC35" s="54"/>
      <c r="AE35" s="7">
        <f>IFERROR(MONTH(AG35),0)</f>
        <v>0</v>
      </c>
      <c r="AF35" s="7" t="str">
        <f>AE35&amp;"x"&amp;COUNTIF($AE$7:AE35,AE35)</f>
        <v>0x15</v>
      </c>
      <c r="AG35" s="8" t="str">
        <f>IF(AB35="","",DATE(year+IF(MONTH(AB35)&lt;mth,1,0),MONTH(AB35),DAY(AB35)))</f>
        <v/>
      </c>
      <c r="AH35" s="9" t="str">
        <f t="shared" si="7"/>
        <v/>
      </c>
      <c r="AI35" s="31"/>
    </row>
    <row r="36" spans="1:35" x14ac:dyDescent="0.25">
      <c r="A36" s="27">
        <f>INT(1+(H36-vd)/7)</f>
        <v>40</v>
      </c>
      <c r="B36" s="32" t="str">
        <f>IF(A34=1,B34,"")</f>
        <v/>
      </c>
      <c r="C36" s="33" t="str">
        <f>IF(A34=2,B34,IF(B36="","",B36+1))</f>
        <v/>
      </c>
      <c r="D36" s="33">
        <f>IF(A34=3,B34,IF(C36="","",C36+1))</f>
        <v>41548</v>
      </c>
      <c r="E36" s="33">
        <f>IF(A34=4,B34,IF(D36="","",D36+1))</f>
        <v>41549</v>
      </c>
      <c r="F36" s="33">
        <f>IF(A34=5,B34,IF(E36="","",E36+1))</f>
        <v>41550</v>
      </c>
      <c r="G36" s="34">
        <f>IF(A34=6,B34,IF(F36="","",F36+1))</f>
        <v>41551</v>
      </c>
      <c r="H36" s="35">
        <f>IF(A34=7,B34,IF(G36="","",G36+1))</f>
        <v>41552</v>
      </c>
      <c r="J36" s="27">
        <f>INT(1+(Q36-vd)/7)</f>
        <v>44</v>
      </c>
      <c r="K36" s="32" t="str">
        <f>IF(J34=1,K34,"")</f>
        <v/>
      </c>
      <c r="L36" s="33" t="str">
        <f>IF(J34=2,K34,IF(K36="","",K36+1))</f>
        <v/>
      </c>
      <c r="M36" s="33" t="str">
        <f>IF(J34=3,K34,IF(L36="","",L36+1))</f>
        <v/>
      </c>
      <c r="N36" s="33" t="str">
        <f>IF(J34=4,K34,IF(M36="","",M36+1))</f>
        <v/>
      </c>
      <c r="O36" s="33" t="str">
        <f>IF(J34=5,K34,IF(N36="","",N36+1))</f>
        <v/>
      </c>
      <c r="P36" s="34">
        <f>IF(J34=6,K34,IF(O36="","",O36+1))</f>
        <v>41579</v>
      </c>
      <c r="Q36" s="35">
        <f>IF(J34=7,K34,IF(P36="","",P36+1))</f>
        <v>41580</v>
      </c>
      <c r="S36" s="27">
        <f>INT(1+(Z36-vd)/7)</f>
        <v>49</v>
      </c>
      <c r="T36" s="32">
        <f>IF(S34=1,T34,"")</f>
        <v>41609</v>
      </c>
      <c r="U36" s="33">
        <f>IF(S34=2,T34,IF(T36="","",T36+1))</f>
        <v>41610</v>
      </c>
      <c r="V36" s="33">
        <f>IF(S34=3,T34,IF(U36="","",U36+1))</f>
        <v>41611</v>
      </c>
      <c r="W36" s="33">
        <f>IF(S34=4,T34,IF(V36="","",V36+1))</f>
        <v>41612</v>
      </c>
      <c r="X36" s="33">
        <f>IF(S34=5,T34,IF(W36="","",W36+1))</f>
        <v>41613</v>
      </c>
      <c r="Y36" s="34">
        <f>IF(S34=6,T34,IF(X36="","",X36+1))</f>
        <v>41614</v>
      </c>
      <c r="Z36" s="35">
        <f>IF(S34=7,T34,IF(Y36="","",Y36+1))</f>
        <v>41615</v>
      </c>
      <c r="AB36" s="53"/>
      <c r="AC36" s="54"/>
      <c r="AE36" s="7">
        <f>IFERROR(MONTH(AG36),0)</f>
        <v>0</v>
      </c>
      <c r="AF36" s="7" t="str">
        <f>AE36&amp;"x"&amp;COUNTIF($AE$7:AE36,AE36)</f>
        <v>0x16</v>
      </c>
      <c r="AG36" s="8" t="str">
        <f>IF(AB36="","",DATE(year+IF(MONTH(AB36)&lt;mth,1,0),MONTH(AB36),DAY(AB36)))</f>
        <v/>
      </c>
      <c r="AH36" s="9" t="str">
        <f t="shared" si="7"/>
        <v/>
      </c>
      <c r="AI36" s="31"/>
    </row>
    <row r="37" spans="1:35" x14ac:dyDescent="0.25">
      <c r="A37" s="27">
        <f>A36+1</f>
        <v>41</v>
      </c>
      <c r="B37" s="36">
        <f>H36+1</f>
        <v>41553</v>
      </c>
      <c r="C37" s="37">
        <f>B37+1</f>
        <v>41554</v>
      </c>
      <c r="D37" s="37">
        <f t="shared" ref="D37:H37" si="84">C37+1</f>
        <v>41555</v>
      </c>
      <c r="E37" s="37">
        <f t="shared" si="84"/>
        <v>41556</v>
      </c>
      <c r="F37" s="37">
        <f t="shared" si="84"/>
        <v>41557</v>
      </c>
      <c r="G37" s="38">
        <f t="shared" si="84"/>
        <v>41558</v>
      </c>
      <c r="H37" s="39">
        <f t="shared" si="84"/>
        <v>41559</v>
      </c>
      <c r="J37" s="27">
        <f>J36+1</f>
        <v>45</v>
      </c>
      <c r="K37" s="36">
        <f>Q36+1</f>
        <v>41581</v>
      </c>
      <c r="L37" s="37">
        <f>K37+1</f>
        <v>41582</v>
      </c>
      <c r="M37" s="37">
        <f t="shared" ref="M37:Q37" si="85">L37+1</f>
        <v>41583</v>
      </c>
      <c r="N37" s="37">
        <f t="shared" si="85"/>
        <v>41584</v>
      </c>
      <c r="O37" s="37">
        <f t="shared" si="85"/>
        <v>41585</v>
      </c>
      <c r="P37" s="38">
        <f t="shared" si="85"/>
        <v>41586</v>
      </c>
      <c r="Q37" s="39">
        <f t="shared" si="85"/>
        <v>41587</v>
      </c>
      <c r="S37" s="27">
        <f>S36+1</f>
        <v>50</v>
      </c>
      <c r="T37" s="36">
        <f>Z36+1</f>
        <v>41616</v>
      </c>
      <c r="U37" s="37">
        <f>T37+1</f>
        <v>41617</v>
      </c>
      <c r="V37" s="37">
        <f t="shared" ref="V37:Z37" si="86">U37+1</f>
        <v>41618</v>
      </c>
      <c r="W37" s="37">
        <f t="shared" si="86"/>
        <v>41619</v>
      </c>
      <c r="X37" s="37">
        <f t="shared" si="86"/>
        <v>41620</v>
      </c>
      <c r="Y37" s="38">
        <f t="shared" si="86"/>
        <v>41621</v>
      </c>
      <c r="Z37" s="39">
        <f t="shared" si="86"/>
        <v>41622</v>
      </c>
      <c r="AB37" s="53"/>
      <c r="AC37" s="54"/>
      <c r="AE37" s="7">
        <f>IFERROR(MONTH(AG37),0)</f>
        <v>0</v>
      </c>
      <c r="AF37" s="7" t="str">
        <f>AE37&amp;"x"&amp;COUNTIF($AE$7:AE37,AE37)</f>
        <v>0x17</v>
      </c>
      <c r="AG37" s="8" t="str">
        <f>IF(AB37="","",DATE(year+IF(MONTH(AB37)&lt;mth,1,0),MONTH(AB37),DAY(AB37)))</f>
        <v/>
      </c>
      <c r="AH37" s="9" t="str">
        <f t="shared" si="7"/>
        <v/>
      </c>
      <c r="AI37" s="31"/>
    </row>
    <row r="38" spans="1:35" x14ac:dyDescent="0.25">
      <c r="A38" s="27">
        <f t="shared" ref="A38" si="87">A37+1</f>
        <v>42</v>
      </c>
      <c r="B38" s="36">
        <f t="shared" ref="B38" si="88">H37+1</f>
        <v>41560</v>
      </c>
      <c r="C38" s="37">
        <f t="shared" ref="C38:H38" si="89">B38+1</f>
        <v>41561</v>
      </c>
      <c r="D38" s="37">
        <f t="shared" si="89"/>
        <v>41562</v>
      </c>
      <c r="E38" s="37">
        <f t="shared" si="89"/>
        <v>41563</v>
      </c>
      <c r="F38" s="37">
        <f t="shared" si="89"/>
        <v>41564</v>
      </c>
      <c r="G38" s="38">
        <f t="shared" si="89"/>
        <v>41565</v>
      </c>
      <c r="H38" s="39">
        <f t="shared" si="89"/>
        <v>41566</v>
      </c>
      <c r="J38" s="27">
        <f t="shared" ref="J38" si="90">J37+1</f>
        <v>46</v>
      </c>
      <c r="K38" s="36">
        <f t="shared" ref="K38" si="91">Q37+1</f>
        <v>41588</v>
      </c>
      <c r="L38" s="37">
        <f t="shared" ref="L38:Q38" si="92">K38+1</f>
        <v>41589</v>
      </c>
      <c r="M38" s="37">
        <f t="shared" si="92"/>
        <v>41590</v>
      </c>
      <c r="N38" s="37">
        <f t="shared" si="92"/>
        <v>41591</v>
      </c>
      <c r="O38" s="37">
        <f t="shared" si="92"/>
        <v>41592</v>
      </c>
      <c r="P38" s="38">
        <f t="shared" si="92"/>
        <v>41593</v>
      </c>
      <c r="Q38" s="39">
        <f t="shared" si="92"/>
        <v>41594</v>
      </c>
      <c r="S38" s="27">
        <f t="shared" ref="S38" si="93">S37+1</f>
        <v>51</v>
      </c>
      <c r="T38" s="36">
        <f t="shared" ref="T38" si="94">Z37+1</f>
        <v>41623</v>
      </c>
      <c r="U38" s="37">
        <f t="shared" ref="U38:Z38" si="95">T38+1</f>
        <v>41624</v>
      </c>
      <c r="V38" s="37">
        <f t="shared" si="95"/>
        <v>41625</v>
      </c>
      <c r="W38" s="37">
        <f t="shared" si="95"/>
        <v>41626</v>
      </c>
      <c r="X38" s="37">
        <f t="shared" si="95"/>
        <v>41627</v>
      </c>
      <c r="Y38" s="38">
        <f t="shared" si="95"/>
        <v>41628</v>
      </c>
      <c r="Z38" s="39">
        <f t="shared" si="95"/>
        <v>41629</v>
      </c>
      <c r="AB38" s="53"/>
      <c r="AC38" s="54"/>
      <c r="AE38" s="7">
        <f>IFERROR(MONTH(AG38),0)</f>
        <v>0</v>
      </c>
      <c r="AF38" s="7" t="str">
        <f>AE38&amp;"x"&amp;COUNTIF($AE$7:AE38,AE38)</f>
        <v>0x18</v>
      </c>
      <c r="AG38" s="8" t="str">
        <f>IF(AB38="","",DATE(year+IF(MONTH(AB38)&lt;mth,1,0),MONTH(AB38),DAY(AB38)))</f>
        <v/>
      </c>
      <c r="AH38" s="9" t="str">
        <f t="shared" si="7"/>
        <v/>
      </c>
      <c r="AI38" s="31"/>
    </row>
    <row r="39" spans="1:35" x14ac:dyDescent="0.25">
      <c r="A39" s="27">
        <f>IF(B39="","",A38+1)</f>
        <v>43</v>
      </c>
      <c r="B39" s="36">
        <f>IFERROR(IF(MONTH(H38+1)=MONTH(B34),H38+1,""),"")</f>
        <v>41567</v>
      </c>
      <c r="C39" s="37">
        <f>IFERROR(IF(MONTH(B39+1)=MONTH(B34),B39+1,""),"")</f>
        <v>41568</v>
      </c>
      <c r="D39" s="37">
        <f>IFERROR(IF(MONTH(C39+1)=MONTH(B34),C39+1,""),"")</f>
        <v>41569</v>
      </c>
      <c r="E39" s="37">
        <f>IFERROR(IF(MONTH(D39+1)=MONTH(B34),D39+1,""),"")</f>
        <v>41570</v>
      </c>
      <c r="F39" s="37">
        <f>IFERROR(IF(MONTH(E39+1)=MONTH(B34),E39+1,""),"")</f>
        <v>41571</v>
      </c>
      <c r="G39" s="38">
        <f>IFERROR(IF(MONTH(F39+1)=MONTH(B34),F39+1,""),"")</f>
        <v>41572</v>
      </c>
      <c r="H39" s="39">
        <f>IFERROR(IF(MONTH(G39+1)=MONTH(B34),G39+1,""),"")</f>
        <v>41573</v>
      </c>
      <c r="J39" s="27">
        <f>IF(K39="","",J38+1)</f>
        <v>47</v>
      </c>
      <c r="K39" s="36">
        <f>IFERROR(IF(MONTH(Q38+1)=MONTH(K34),Q38+1,""),"")</f>
        <v>41595</v>
      </c>
      <c r="L39" s="37">
        <f>IFERROR(IF(MONTH(K39+1)=MONTH(K34),K39+1,""),"")</f>
        <v>41596</v>
      </c>
      <c r="M39" s="37">
        <f>IFERROR(IF(MONTH(L39+1)=MONTH(K34),L39+1,""),"")</f>
        <v>41597</v>
      </c>
      <c r="N39" s="37">
        <f>IFERROR(IF(MONTH(M39+1)=MONTH(K34),M39+1,""),"")</f>
        <v>41598</v>
      </c>
      <c r="O39" s="37">
        <f>IFERROR(IF(MONTH(N39+1)=MONTH(K34),N39+1,""),"")</f>
        <v>41599</v>
      </c>
      <c r="P39" s="38">
        <f>IFERROR(IF(MONTH(O39+1)=MONTH(K34),O39+1,""),"")</f>
        <v>41600</v>
      </c>
      <c r="Q39" s="39">
        <f>IFERROR(IF(MONTH(P39+1)=MONTH(K34),P39+1,""),"")</f>
        <v>41601</v>
      </c>
      <c r="S39" s="27">
        <f>IF(T39="","",S38+1)</f>
        <v>52</v>
      </c>
      <c r="T39" s="36">
        <f>IFERROR(IF(MONTH(Z38+1)=MONTH(T34),Z38+1,""),"")</f>
        <v>41630</v>
      </c>
      <c r="U39" s="37">
        <f>IFERROR(IF(MONTH(T39+1)=MONTH(T34),T39+1,""),"")</f>
        <v>41631</v>
      </c>
      <c r="V39" s="37">
        <f>IFERROR(IF(MONTH(U39+1)=MONTH(T34),U39+1,""),"")</f>
        <v>41632</v>
      </c>
      <c r="W39" s="37">
        <f>IFERROR(IF(MONTH(V39+1)=MONTH(T34),V39+1,""),"")</f>
        <v>41633</v>
      </c>
      <c r="X39" s="37">
        <f>IFERROR(IF(MONTH(W39+1)=MONTH(T34),W39+1,""),"")</f>
        <v>41634</v>
      </c>
      <c r="Y39" s="38">
        <f>IFERROR(IF(MONTH(X39+1)=MONTH(T34),X39+1,""),"")</f>
        <v>41635</v>
      </c>
      <c r="Z39" s="39">
        <f>IFERROR(IF(MONTH(Y39+1)=MONTH(T34),Y39+1,""),"")</f>
        <v>41636</v>
      </c>
      <c r="AB39" s="53"/>
      <c r="AC39" s="54"/>
      <c r="AE39" s="7">
        <f>IFERROR(MONTH(AG39),0)</f>
        <v>0</v>
      </c>
      <c r="AF39" s="7" t="str">
        <f>AE39&amp;"x"&amp;COUNTIF($AE$7:AE39,AE39)</f>
        <v>0x19</v>
      </c>
      <c r="AG39" s="8" t="str">
        <f>IF(AB39="","",DATE(year+IF(MONTH(AB39)&lt;mth,1,0),MONTH(AB39),DAY(AB39)))</f>
        <v/>
      </c>
      <c r="AH39" s="9" t="str">
        <f t="shared" si="7"/>
        <v/>
      </c>
      <c r="AI39" s="31"/>
    </row>
    <row r="40" spans="1:35" x14ac:dyDescent="0.25">
      <c r="A40" s="27">
        <f>IF(B40="","",A39+1)</f>
        <v>44</v>
      </c>
      <c r="B40" s="36">
        <f>IFERROR(IF(MONTH(H39+1)=MONTH(B34),H39+1,""),"")</f>
        <v>41574</v>
      </c>
      <c r="C40" s="37">
        <f>IFERROR(IF(MONTH(B40+1)=MONTH(B34),B40+1,""),"")</f>
        <v>41575</v>
      </c>
      <c r="D40" s="37">
        <f>IFERROR(IF(MONTH(C40+1)=MONTH(B34),C40+1,""),"")</f>
        <v>41576</v>
      </c>
      <c r="E40" s="37">
        <f>IFERROR(IF(MONTH(D40+1)=MONTH(B34),D40+1,""),"")</f>
        <v>41577</v>
      </c>
      <c r="F40" s="37">
        <f>IFERROR(IF(MONTH(E40+1)=MONTH(B34),E40+1,""),"")</f>
        <v>41578</v>
      </c>
      <c r="G40" s="38" t="str">
        <f>IFERROR(IF(MONTH(F40+1)=MONTH(B34),F40+1,""),"")</f>
        <v/>
      </c>
      <c r="H40" s="39" t="str">
        <f>IFERROR(IF(MONTH(G40+1)=MONTH(B34),G40+1,""),"")</f>
        <v/>
      </c>
      <c r="J40" s="27">
        <f>IF(K40="","",J39+1)</f>
        <v>48</v>
      </c>
      <c r="K40" s="36">
        <f>IFERROR(IF(MONTH(Q39+1)=MONTH(K34),Q39+1,""),"")</f>
        <v>41602</v>
      </c>
      <c r="L40" s="37">
        <f>IFERROR(IF(MONTH(K40+1)=MONTH(K34),K40+1,""),"")</f>
        <v>41603</v>
      </c>
      <c r="M40" s="37">
        <f>IFERROR(IF(MONTH(L40+1)=MONTH(K34),L40+1,""),"")</f>
        <v>41604</v>
      </c>
      <c r="N40" s="37">
        <f>IFERROR(IF(MONTH(M40+1)=MONTH(K34),M40+1,""),"")</f>
        <v>41605</v>
      </c>
      <c r="O40" s="37">
        <f>IFERROR(IF(MONTH(N40+1)=MONTH(K34),N40+1,""),"")</f>
        <v>41606</v>
      </c>
      <c r="P40" s="38">
        <f>IFERROR(IF(MONTH(O40+1)=MONTH(K34),O40+1,""),"")</f>
        <v>41607</v>
      </c>
      <c r="Q40" s="39">
        <f>IFERROR(IF(MONTH(P40+1)=MONTH(K34),P40+1,""),"")</f>
        <v>41608</v>
      </c>
      <c r="S40" s="27">
        <f>IF(T40="","",S39+1)</f>
        <v>53</v>
      </c>
      <c r="T40" s="36">
        <f>IFERROR(IF(MONTH(Z39+1)=MONTH(T34),Z39+1,""),"")</f>
        <v>41637</v>
      </c>
      <c r="U40" s="37">
        <f>IFERROR(IF(MONTH(T40+1)=MONTH(T34),T40+1,""),"")</f>
        <v>41638</v>
      </c>
      <c r="V40" s="37">
        <f>IFERROR(IF(MONTH(U40+1)=MONTH(T34),U40+1,""),"")</f>
        <v>41639</v>
      </c>
      <c r="W40" s="37" t="str">
        <f>IFERROR(IF(MONTH(V40+1)=MONTH(T34),V40+1,""),"")</f>
        <v/>
      </c>
      <c r="X40" s="37" t="str">
        <f>IFERROR(IF(MONTH(W40+1)=MONTH(T34),W40+1,""),"")</f>
        <v/>
      </c>
      <c r="Y40" s="38" t="str">
        <f>IFERROR(IF(MONTH(X40+1)=MONTH(T34),X40+1,""),"")</f>
        <v/>
      </c>
      <c r="Z40" s="39" t="str">
        <f>IFERROR(IF(MONTH(Y40+1)=MONTH(T34),Y40+1,""),"")</f>
        <v/>
      </c>
      <c r="AB40" s="53"/>
      <c r="AC40" s="54"/>
      <c r="AE40" s="7">
        <f>IFERROR(MONTH(AG40),0)</f>
        <v>0</v>
      </c>
      <c r="AF40" s="7" t="str">
        <f>AE40&amp;"x"&amp;COUNTIF($AE$7:AE40,AE40)</f>
        <v>0x20</v>
      </c>
      <c r="AG40" s="8" t="str">
        <f>IF(AB40="","",DATE(year+IF(MONTH(AB40)&lt;mth,1,0),MONTH(AB40),DAY(AB40)))</f>
        <v/>
      </c>
      <c r="AH40" s="9" t="str">
        <f t="shared" si="7"/>
        <v/>
      </c>
      <c r="AI40" s="31"/>
    </row>
    <row r="41" spans="1:35" x14ac:dyDescent="0.25">
      <c r="A41" s="27" t="str">
        <f>IF(B41="","",A40+1)</f>
        <v/>
      </c>
      <c r="B41" s="40" t="str">
        <f>IFERROR(IF(MONTH(H40+1)=MONTH(B34),H40+1,""),"")</f>
        <v/>
      </c>
      <c r="C41" s="41" t="str">
        <f>IFERROR(IF(MONTH(B41+1)=MONTH(B34),B41+1,""),"")</f>
        <v/>
      </c>
      <c r="D41" s="41" t="str">
        <f>IFERROR(IF(MONTH(C41+1)=MONTH(B34),C41+1,""),"")</f>
        <v/>
      </c>
      <c r="E41" s="41" t="str">
        <f>IFERROR(IF(MONTH(D41+1)=MONTH(B34),D41+1,""),"")</f>
        <v/>
      </c>
      <c r="F41" s="41" t="str">
        <f>IFERROR(IF(MONTH(E41+1)=MONTH(B34),E41+1,""),"")</f>
        <v/>
      </c>
      <c r="G41" s="42" t="str">
        <f>IFERROR(IF(MONTH(F41+1)=MONTH(B34),F41+1,""),"")</f>
        <v/>
      </c>
      <c r="H41" s="43" t="str">
        <f>IFERROR(IF(MONTH(G41+1)=MONTH(B34),G41+1,""),"")</f>
        <v/>
      </c>
      <c r="J41" s="27" t="str">
        <f>IF(K41="","",J40+1)</f>
        <v/>
      </c>
      <c r="K41" s="40" t="str">
        <f>IFERROR(IF(MONTH(Q40+1)=MONTH(K34),Q40+1,""),"")</f>
        <v/>
      </c>
      <c r="L41" s="41" t="str">
        <f>IFERROR(IF(MONTH(K41+1)=MONTH(K34),K41+1,""),"")</f>
        <v/>
      </c>
      <c r="M41" s="41" t="str">
        <f>IFERROR(IF(MONTH(L41+1)=MONTH(K34),L41+1,""),"")</f>
        <v/>
      </c>
      <c r="N41" s="41" t="str">
        <f>IFERROR(IF(MONTH(M41+1)=MONTH(K34),M41+1,""),"")</f>
        <v/>
      </c>
      <c r="O41" s="41" t="str">
        <f>IFERROR(IF(MONTH(N41+1)=MONTH(K34),N41+1,""),"")</f>
        <v/>
      </c>
      <c r="P41" s="42" t="str">
        <f>IFERROR(IF(MONTH(O41+1)=MONTH(K34),O41+1,""),"")</f>
        <v/>
      </c>
      <c r="Q41" s="43" t="str">
        <f>IFERROR(IF(MONTH(P41+1)=MONTH(K34),P41+1,""),"")</f>
        <v/>
      </c>
      <c r="S41" s="27" t="str">
        <f>IF(T41="","",S40+1)</f>
        <v/>
      </c>
      <c r="T41" s="40" t="str">
        <f>IFERROR(IF(MONTH(Z40+1)=MONTH(T34),Z40+1,""),"")</f>
        <v/>
      </c>
      <c r="U41" s="41" t="str">
        <f>IFERROR(IF(MONTH(T41+1)=MONTH(T34),T41+1,""),"")</f>
        <v/>
      </c>
      <c r="V41" s="41" t="str">
        <f>IFERROR(IF(MONTH(U41+1)=MONTH(T34),U41+1,""),"")</f>
        <v/>
      </c>
      <c r="W41" s="41" t="str">
        <f>IFERROR(IF(MONTH(V41+1)=MONTH(T34),V41+1,""),"")</f>
        <v/>
      </c>
      <c r="X41" s="41" t="str">
        <f>IFERROR(IF(MONTH(W41+1)=MONTH(T34),W41+1,""),"")</f>
        <v/>
      </c>
      <c r="Y41" s="42" t="str">
        <f>IFERROR(IF(MONTH(X41+1)=MONTH(T34),X41+1,""),"")</f>
        <v/>
      </c>
      <c r="Z41" s="43" t="str">
        <f>IFERROR(IF(MONTH(Y41+1)=MONTH(T34),Y41+1,""),"")</f>
        <v/>
      </c>
      <c r="AB41" s="53"/>
      <c r="AC41" s="54"/>
      <c r="AE41" s="7">
        <f>IFERROR(MONTH(AG41),0)</f>
        <v>0</v>
      </c>
      <c r="AF41" s="7" t="str">
        <f>AE41&amp;"x"&amp;COUNTIF($AE$7:AE41,AE41)</f>
        <v>0x21</v>
      </c>
      <c r="AG41" s="8" t="str">
        <f>IF(AB41="","",DATE(year+IF(MONTH(AB41)&lt;mth,1,0),MONTH(AB41),DAY(AB41)))</f>
        <v/>
      </c>
      <c r="AH41" s="9" t="str">
        <f t="shared" si="7"/>
        <v/>
      </c>
      <c r="AI41" s="31"/>
    </row>
  </sheetData>
  <sheetProtection sheet="1" objects="1" scenarios="1"/>
  <mergeCells count="19">
    <mergeCell ref="A1:AA1"/>
    <mergeCell ref="A2:AA2"/>
    <mergeCell ref="C4:E4"/>
    <mergeCell ref="I4:K4"/>
    <mergeCell ref="A5:AA5"/>
    <mergeCell ref="B25:H25"/>
    <mergeCell ref="K25:Q25"/>
    <mergeCell ref="T25:Z25"/>
    <mergeCell ref="P4:R4"/>
    <mergeCell ref="V4:X4"/>
    <mergeCell ref="B34:H34"/>
    <mergeCell ref="K34:Q34"/>
    <mergeCell ref="T34:Z34"/>
    <mergeCell ref="B7:H7"/>
    <mergeCell ref="K7:Q7"/>
    <mergeCell ref="T7:Z7"/>
    <mergeCell ref="B16:H16"/>
    <mergeCell ref="K16:Q16"/>
    <mergeCell ref="T16:Z16"/>
  </mergeCells>
  <conditionalFormatting sqref="K7:Q7">
    <cfRule type="expression" dxfId="37" priority="92">
      <formula>IF(mth=1,1,0)</formula>
    </cfRule>
  </conditionalFormatting>
  <conditionalFormatting sqref="T34:Z34">
    <cfRule type="expression" dxfId="36" priority="70">
      <formula>IF(mth=1,1,0)</formula>
    </cfRule>
  </conditionalFormatting>
  <conditionalFormatting sqref="B7:H7">
    <cfRule type="expression" dxfId="35" priority="80">
      <formula>IF(mth=1,1,0)</formula>
    </cfRule>
  </conditionalFormatting>
  <conditionalFormatting sqref="T7:Z7">
    <cfRule type="expression" dxfId="34" priority="79">
      <formula>IF(mth=1,1,0)</formula>
    </cfRule>
  </conditionalFormatting>
  <conditionalFormatting sqref="B16">
    <cfRule type="expression" dxfId="33" priority="78">
      <formula>IF(mth=1,1,0)</formula>
    </cfRule>
  </conditionalFormatting>
  <conditionalFormatting sqref="K16:Q16">
    <cfRule type="expression" dxfId="32" priority="77">
      <formula>IF(mth=1,1,0)</formula>
    </cfRule>
  </conditionalFormatting>
  <conditionalFormatting sqref="T16:Z16">
    <cfRule type="expression" dxfId="31" priority="76">
      <formula>IF(mth=1,1,0)</formula>
    </cfRule>
  </conditionalFormatting>
  <conditionalFormatting sqref="B25:H25">
    <cfRule type="expression" dxfId="30" priority="75">
      <formula>IF(mth=1,1,0)</formula>
    </cfRule>
  </conditionalFormatting>
  <conditionalFormatting sqref="K25:Q25">
    <cfRule type="expression" dxfId="29" priority="74">
      <formula>IF(mth=1,1,0)</formula>
    </cfRule>
  </conditionalFormatting>
  <conditionalFormatting sqref="T25:Z25">
    <cfRule type="expression" dxfId="28" priority="73">
      <formula>IF(mth=1,1,0)</formula>
    </cfRule>
  </conditionalFormatting>
  <conditionalFormatting sqref="B34:H34">
    <cfRule type="expression" dxfId="27" priority="72">
      <formula>IF(mth=1,1,0)</formula>
    </cfRule>
  </conditionalFormatting>
  <conditionalFormatting sqref="K34:Q34">
    <cfRule type="expression" dxfId="26" priority="71">
      <formula>IF(mth=1,1,0)</formula>
    </cfRule>
  </conditionalFormatting>
  <conditionalFormatting sqref="B9:H14 K9:Q14 T9:Z14 B18:H23 K18:Q23 T18:Z23 B27:H32 K27:Q32 T27:Z32 B36:H41 K36:Q41 T36:Z41">
    <cfRule type="expression" dxfId="25" priority="45">
      <formula>IF(B9&lt;TODAY(),cross_past,0)</formula>
    </cfRule>
    <cfRule type="expression" dxfId="24" priority="68">
      <formula>VLOOKUP(B9,$AG:$AG,1,FALSE)</formula>
    </cfRule>
  </conditionalFormatting>
  <conditionalFormatting sqref="B9:B14">
    <cfRule type="expression" dxfId="23" priority="99">
      <formula>IF(wd=1,1,0)</formula>
    </cfRule>
  </conditionalFormatting>
  <conditionalFormatting sqref="G9:G14">
    <cfRule type="expression" dxfId="22" priority="69">
      <formula>IF(wd=2,1,0)</formula>
    </cfRule>
  </conditionalFormatting>
  <conditionalFormatting sqref="G27:G32">
    <cfRule type="expression" dxfId="21" priority="23">
      <formula>IF(wd=2,1,0)</formula>
    </cfRule>
  </conditionalFormatting>
  <conditionalFormatting sqref="Y18:Y23">
    <cfRule type="expression" dxfId="20" priority="27">
      <formula>IF(wd=2,1,0)</formula>
    </cfRule>
  </conditionalFormatting>
  <conditionalFormatting sqref="P18:P23">
    <cfRule type="expression" dxfId="19" priority="31">
      <formula>IF(wd=2,1,0)</formula>
    </cfRule>
  </conditionalFormatting>
  <conditionalFormatting sqref="G18:G23">
    <cfRule type="expression" dxfId="18" priority="35">
      <formula>IF(wd=2,1,0)</formula>
    </cfRule>
  </conditionalFormatting>
  <conditionalFormatting sqref="Y9:Y14">
    <cfRule type="expression" dxfId="17" priority="39">
      <formula>IF(wd=2,1,0)</formula>
    </cfRule>
  </conditionalFormatting>
  <conditionalFormatting sqref="P9:P14">
    <cfRule type="expression" dxfId="16" priority="43">
      <formula>IF(wd=2,1,0)</formula>
    </cfRule>
  </conditionalFormatting>
  <conditionalFormatting sqref="K9:K14">
    <cfRule type="expression" dxfId="15" priority="44">
      <formula>IF(wd=1,1,0)</formula>
    </cfRule>
  </conditionalFormatting>
  <conditionalFormatting sqref="T9:T14">
    <cfRule type="expression" dxfId="14" priority="40">
      <formula>IF(wd=1,1,0)</formula>
    </cfRule>
  </conditionalFormatting>
  <conditionalFormatting sqref="B18:B23">
    <cfRule type="expression" dxfId="13" priority="36">
      <formula>IF(wd=1,1,0)</formula>
    </cfRule>
  </conditionalFormatting>
  <conditionalFormatting sqref="K18:K23">
    <cfRule type="expression" dxfId="12" priority="32">
      <formula>IF(wd=1,1,0)</formula>
    </cfRule>
  </conditionalFormatting>
  <conditionalFormatting sqref="T18:T23">
    <cfRule type="expression" dxfId="11" priority="28">
      <formula>IF(wd=1,1,0)</formula>
    </cfRule>
  </conditionalFormatting>
  <conditionalFormatting sqref="B27:B32">
    <cfRule type="expression" dxfId="10" priority="24">
      <formula>IF(wd=1,1,0)</formula>
    </cfRule>
  </conditionalFormatting>
  <conditionalFormatting sqref="K27:K32">
    <cfRule type="expression" dxfId="9" priority="20">
      <formula>IF(wd=1,1,0)</formula>
    </cfRule>
  </conditionalFormatting>
  <conditionalFormatting sqref="P27:P32">
    <cfRule type="expression" dxfId="8" priority="19">
      <formula>IF(wd=2,1,0)</formula>
    </cfRule>
  </conditionalFormatting>
  <conditionalFormatting sqref="T27:T32">
    <cfRule type="expression" dxfId="7" priority="16">
      <formula>IF(wd=1,1,0)</formula>
    </cfRule>
  </conditionalFormatting>
  <conditionalFormatting sqref="Y27:Y32">
    <cfRule type="expression" dxfId="6" priority="15">
      <formula>IF(wd=2,1,0)</formula>
    </cfRule>
  </conditionalFormatting>
  <conditionalFormatting sqref="B36:B41">
    <cfRule type="expression" dxfId="5" priority="12">
      <formula>IF(wd=1,1,0)</formula>
    </cfRule>
  </conditionalFormatting>
  <conditionalFormatting sqref="G36:G41">
    <cfRule type="expression" dxfId="4" priority="11">
      <formula>IF(wd=2,1,0)</formula>
    </cfRule>
  </conditionalFormatting>
  <conditionalFormatting sqref="K36:K41">
    <cfRule type="expression" dxfId="3" priority="8">
      <formula>IF(wd=1,1,0)</formula>
    </cfRule>
  </conditionalFormatting>
  <conditionalFormatting sqref="P36:P41">
    <cfRule type="expression" dxfId="2" priority="7">
      <formula>IF(wd=2,1,0)</formula>
    </cfRule>
  </conditionalFormatting>
  <conditionalFormatting sqref="T36:T41">
    <cfRule type="expression" dxfId="1" priority="4">
      <formula>IF(wd=1,1,0)</formula>
    </cfRule>
  </conditionalFormatting>
  <conditionalFormatting sqref="Y36:Y41">
    <cfRule type="expression" dxfId="0" priority="3">
      <formula>IF(wd=2,1,0)</formula>
    </cfRule>
  </conditionalFormatting>
  <dataValidations count="4">
    <dataValidation type="list" allowBlank="1" showInputMessage="1" showErrorMessage="1" sqref="I4:K4">
      <formula1>"Jan,Feb,Mar,Apr,May,Jun,Jul,Aug,Sep,Oct,Nov,Dec"</formula1>
    </dataValidation>
    <dataValidation type="decimal" allowBlank="1" showInputMessage="1" showErrorMessage="1" sqref="C4:E4">
      <formula1>0</formula1>
      <formula2>9999</formula2>
    </dataValidation>
    <dataValidation type="list" allowBlank="1" showInputMessage="1" showErrorMessage="1" sqref="P4:R4">
      <formula1>"Sunday,Monday"</formula1>
    </dataValidation>
    <dataValidation type="list" allowBlank="1" showInputMessage="1" showErrorMessage="1" sqref="V4:X4">
      <formula1>"None, Cross"</formula1>
    </dataValidation>
  </dataValidations>
  <hyperlinks>
    <hyperlink ref="A2:AA2" r:id="rId1" tooltip="Visit homepage: www.excely.com" display="Visit homepage: www.excely.com"/>
  </hyperlinks>
  <pageMargins left="0.7" right="0.7" top="0.75" bottom="0.75" header="0.3" footer="0.3"/>
  <pageSetup scale="72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39"/>
  <sheetViews>
    <sheetView showGridLines="0" zoomScale="80" zoomScaleNormal="80" workbookViewId="0">
      <selection activeCell="B3" sqref="B3:C3"/>
    </sheetView>
  </sheetViews>
  <sheetFormatPr defaultColWidth="3.42578125" defaultRowHeight="15" x14ac:dyDescent="0.25"/>
  <cols>
    <col min="1" max="1" width="3.42578125" style="2"/>
    <col min="2" max="2" width="5.140625" style="16" customWidth="1"/>
    <col min="3" max="3" width="20.42578125" style="16" customWidth="1"/>
    <col min="4" max="4" width="5.140625" style="16" customWidth="1"/>
    <col min="5" max="5" width="20.42578125" style="16" customWidth="1"/>
    <col min="6" max="6" width="5.140625" style="16" customWidth="1"/>
    <col min="7" max="7" width="20.42578125" style="16" customWidth="1"/>
    <col min="8" max="8" width="5.140625" style="16" customWidth="1"/>
    <col min="9" max="9" width="20.42578125" style="16" customWidth="1"/>
    <col min="10" max="10" width="5.140625" style="16" customWidth="1"/>
    <col min="11" max="11" width="20.42578125" style="16" customWidth="1"/>
    <col min="12" max="12" width="5.140625" style="16" customWidth="1"/>
    <col min="13" max="13" width="20.42578125" style="16" customWidth="1"/>
    <col min="14" max="14" width="5.140625" style="16" customWidth="1"/>
    <col min="15" max="15" width="20.42578125" style="16" customWidth="1"/>
    <col min="16" max="16" width="3.42578125" style="2"/>
    <col min="17" max="17" width="5.28515625" style="2" hidden="1" customWidth="1"/>
    <col min="18" max="18" width="8.5703125" style="2" hidden="1" customWidth="1"/>
    <col min="19" max="19" width="7.85546875" style="2" hidden="1" customWidth="1"/>
    <col min="20" max="20" width="8.5703125" style="2" hidden="1" customWidth="1"/>
    <col min="21" max="21" width="16.28515625" style="2" hidden="1" customWidth="1"/>
    <col min="22" max="16384" width="3.42578125" style="2"/>
  </cols>
  <sheetData>
    <row r="1" spans="2:21" ht="37.5" customHeight="1" x14ac:dyDescent="0.65">
      <c r="B1" s="1">
        <f ca="1">OFFSET(Calendar!T27,-2,0)</f>
        <v>41518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3" spans="2:21" ht="18.75" customHeight="1" x14ac:dyDescent="0.2">
      <c r="B3" s="3" t="str">
        <f>VLOOKUP(1,db_wd,3,FALSE)</f>
        <v>Sunday</v>
      </c>
      <c r="C3" s="3"/>
      <c r="D3" s="3" t="str">
        <f>VLOOKUP(2,db_wd,3,FALSE)</f>
        <v>Monday</v>
      </c>
      <c r="E3" s="3"/>
      <c r="F3" s="3" t="str">
        <f>VLOOKUP(3,db_wd,3,FALSE)</f>
        <v>Tuesday</v>
      </c>
      <c r="G3" s="3"/>
      <c r="H3" s="3" t="str">
        <f>VLOOKUP(4,db_wd,3,FALSE)</f>
        <v>Wednesday</v>
      </c>
      <c r="I3" s="3"/>
      <c r="J3" s="3" t="str">
        <f>VLOOKUP(5,db_wd,3,FALSE)</f>
        <v>Thursday</v>
      </c>
      <c r="K3" s="3"/>
      <c r="L3" s="3" t="str">
        <f>VLOOKUP(6,db_wd,3,FALSE)</f>
        <v>Friday</v>
      </c>
      <c r="M3" s="3"/>
      <c r="N3" s="3" t="str">
        <f>VLOOKUP(7,db_wd,3,FALSE)</f>
        <v>Saturday</v>
      </c>
      <c r="O3" s="3"/>
      <c r="Q3" s="4">
        <v>9</v>
      </c>
      <c r="R3" s="4"/>
      <c r="S3" s="4" t="s">
        <v>60</v>
      </c>
      <c r="T3" s="4"/>
      <c r="U3" s="4"/>
    </row>
    <row r="4" spans="2:21" ht="15" customHeight="1" x14ac:dyDescent="0.25">
      <c r="B4" s="5">
        <f ca="1">OFFSET(Calendar!T27,0,0)</f>
        <v>41518</v>
      </c>
      <c r="C4" s="6" t="str">
        <f ca="1">IFERROR(VLOOKUP(DAY(B4)&amp;"x1",$T:$U,2,FALSE),"")</f>
        <v/>
      </c>
      <c r="D4" s="5">
        <f ca="1">OFFSET(Calendar!T27,0,1)</f>
        <v>41519</v>
      </c>
      <c r="E4" s="6" t="str">
        <f ca="1">IFERROR(VLOOKUP(DAY(D4)&amp;"x1",$T:$U,2,FALSE),"")</f>
        <v/>
      </c>
      <c r="F4" s="5">
        <f ca="1">OFFSET(Calendar!T27,0,2)</f>
        <v>41520</v>
      </c>
      <c r="G4" s="6" t="str">
        <f ca="1">IFERROR(VLOOKUP(DAY(F4)&amp;"x1",$T:$U,2,FALSE),"")</f>
        <v/>
      </c>
      <c r="H4" s="5">
        <f ca="1">OFFSET(Calendar!T27,0,3)</f>
        <v>41521</v>
      </c>
      <c r="I4" s="6" t="str">
        <f ca="1">IFERROR(VLOOKUP(DAY(H4)&amp;"x1",$T:$U,2,FALSE),"")</f>
        <v/>
      </c>
      <c r="J4" s="5">
        <f ca="1">OFFSET(Calendar!T27,0,4)</f>
        <v>41522</v>
      </c>
      <c r="K4" s="6" t="str">
        <f ca="1">IFERROR(VLOOKUP(DAY(J4)&amp;"x1",$T:$U,2,FALSE),"")</f>
        <v/>
      </c>
      <c r="L4" s="5">
        <f ca="1">OFFSET(Calendar!T27,0,5)</f>
        <v>41523</v>
      </c>
      <c r="M4" s="6" t="str">
        <f ca="1">IFERROR(VLOOKUP(DAY(L4)&amp;"x1",$T:$U,2,FALSE),"")</f>
        <v/>
      </c>
      <c r="N4" s="5">
        <f ca="1">OFFSET(Calendar!T27,0,6)</f>
        <v>41524</v>
      </c>
      <c r="O4" s="6" t="str">
        <f ca="1">IFERROR(VLOOKUP(DAY(N4)&amp;"x1",$T:$U,2,FALSE),"")</f>
        <v/>
      </c>
      <c r="Q4" s="7" t="str">
        <f>$Q$3&amp;"x"&amp;(ROW()-3)</f>
        <v>9x1</v>
      </c>
      <c r="R4" s="8" t="str">
        <f>IFERROR(VLOOKUP(Q4,Calendar!$AF:$AH,2,FALSE),"")</f>
        <v/>
      </c>
      <c r="S4" s="7" t="str">
        <f>IF(R4="","",DAY(R4))</f>
        <v/>
      </c>
      <c r="T4" s="8" t="str">
        <f>S4&amp;"x"&amp;COUNTIF($S$3:S4,S4)</f>
        <v>x1</v>
      </c>
      <c r="U4" s="9" t="str">
        <f>IFERROR(VLOOKUP(Q4,Calendar!$AF:$AH,3,FALSE),"")</f>
        <v/>
      </c>
    </row>
    <row r="5" spans="2:21" ht="15" customHeight="1" x14ac:dyDescent="0.25">
      <c r="B5" s="10"/>
      <c r="C5" s="11" t="str">
        <f ca="1">IFERROR(VLOOKUP(DAY(B4)&amp;"x2",$T:$U,2,FALSE),"")</f>
        <v/>
      </c>
      <c r="D5" s="10"/>
      <c r="E5" s="11" t="str">
        <f ca="1">IFERROR(VLOOKUP(DAY(D4)&amp;"x2",$T:$U,2,FALSE),"")</f>
        <v/>
      </c>
      <c r="F5" s="10"/>
      <c r="G5" s="11" t="str">
        <f ca="1">IFERROR(VLOOKUP(DAY(F4)&amp;"x2",$T:$U,2,FALSE),"")</f>
        <v/>
      </c>
      <c r="H5" s="10"/>
      <c r="I5" s="11" t="str">
        <f ca="1">IFERROR(VLOOKUP(DAY(H4)&amp;"x2",$T:$U,2,FALSE),"")</f>
        <v/>
      </c>
      <c r="J5" s="10"/>
      <c r="K5" s="11" t="str">
        <f ca="1">IFERROR(VLOOKUP(DAY(J4)&amp;"x2",$T:$U,2,FALSE),"")</f>
        <v/>
      </c>
      <c r="L5" s="10"/>
      <c r="M5" s="11" t="str">
        <f ca="1">IFERROR(VLOOKUP(DAY(L4)&amp;"x2",$T:$U,2,FALSE),"")</f>
        <v/>
      </c>
      <c r="N5" s="10"/>
      <c r="O5" s="11" t="str">
        <f ca="1">IFERROR(VLOOKUP(DAY(N4)&amp;"x2",$T:$U,2,FALSE),"")</f>
        <v/>
      </c>
      <c r="Q5" s="7" t="str">
        <f t="shared" ref="Q5:Q39" si="0">$Q$3&amp;"x"&amp;(ROW()-3)</f>
        <v>9x2</v>
      </c>
      <c r="R5" s="8" t="str">
        <f>IFERROR(VLOOKUP(Q5,Calendar!$AF:$AH,2,FALSE),"")</f>
        <v/>
      </c>
      <c r="S5" s="7" t="str">
        <f t="shared" ref="S5:S39" si="1">IF(R5="","",DAY(R5))</f>
        <v/>
      </c>
      <c r="T5" s="8" t="str">
        <f>S5&amp;"x"&amp;COUNTIF($S$3:S5,S5)</f>
        <v>x2</v>
      </c>
      <c r="U5" s="9" t="str">
        <f>IFERROR(VLOOKUP(Q5,Calendar!$AF:$AH,3,FALSE),"")</f>
        <v/>
      </c>
    </row>
    <row r="6" spans="2:21" x14ac:dyDescent="0.25">
      <c r="B6" s="12" t="str">
        <f ca="1">IFERROR(VLOOKUP(DAY(B4)&amp;"x3",$T:$U,2,FALSE),"")</f>
        <v/>
      </c>
      <c r="C6" s="13"/>
      <c r="D6" s="12" t="str">
        <f ca="1">IFERROR(VLOOKUP(DAY(D4)&amp;"x3",$T:$U,2,FALSE),"")</f>
        <v/>
      </c>
      <c r="E6" s="13"/>
      <c r="F6" s="12" t="str">
        <f ca="1">IFERROR(VLOOKUP(DAY(F4)&amp;"x3",$T:$U,2,FALSE),"")</f>
        <v/>
      </c>
      <c r="G6" s="13"/>
      <c r="H6" s="12" t="str">
        <f ca="1">IFERROR(VLOOKUP(DAY(H4)&amp;"x3",$T:$U,2,FALSE),"")</f>
        <v/>
      </c>
      <c r="I6" s="13"/>
      <c r="J6" s="12" t="str">
        <f ca="1">IFERROR(VLOOKUP(DAY(J4)&amp;"x3",$T:$U,2,FALSE),"")</f>
        <v/>
      </c>
      <c r="K6" s="13"/>
      <c r="L6" s="12" t="str">
        <f ca="1">IFERROR(VLOOKUP(DAY(L4)&amp;"x3",$T:$U,2,FALSE),"")</f>
        <v/>
      </c>
      <c r="M6" s="13"/>
      <c r="N6" s="12" t="str">
        <f ca="1">IFERROR(VLOOKUP(DAY(N4)&amp;"x3",$T:$U,2,FALSE),"")</f>
        <v/>
      </c>
      <c r="O6" s="13"/>
      <c r="Q6" s="7" t="str">
        <f t="shared" si="0"/>
        <v>9x3</v>
      </c>
      <c r="R6" s="8" t="str">
        <f>IFERROR(VLOOKUP(Q6,Calendar!$AF:$AH,2,FALSE),"")</f>
        <v/>
      </c>
      <c r="S6" s="7" t="str">
        <f t="shared" si="1"/>
        <v/>
      </c>
      <c r="T6" s="8" t="str">
        <f>S6&amp;"x"&amp;COUNTIF($S$3:S6,S6)</f>
        <v>x3</v>
      </c>
      <c r="U6" s="9" t="str">
        <f>IFERROR(VLOOKUP(Q6,Calendar!$AF:$AH,3,FALSE),"")</f>
        <v/>
      </c>
    </row>
    <row r="7" spans="2:21" x14ac:dyDescent="0.25">
      <c r="B7" s="12" t="str">
        <f ca="1">IFERROR(VLOOKUP(DAY(B4)&amp;"x4",$T:$U,2,FALSE),"")</f>
        <v/>
      </c>
      <c r="C7" s="13"/>
      <c r="D7" s="12" t="str">
        <f ca="1">IFERROR(VLOOKUP(DAY(D4)&amp;"x4",$T:$U,2,FALSE),"")</f>
        <v/>
      </c>
      <c r="E7" s="13"/>
      <c r="F7" s="12" t="str">
        <f ca="1">IFERROR(VLOOKUP(DAY(F4)&amp;"x4",$T:$U,2,FALSE),"")</f>
        <v/>
      </c>
      <c r="G7" s="13"/>
      <c r="H7" s="12" t="str">
        <f ca="1">IFERROR(VLOOKUP(DAY(H4)&amp;"x4",$T:$U,2,FALSE),"")</f>
        <v/>
      </c>
      <c r="I7" s="13"/>
      <c r="J7" s="12" t="str">
        <f ca="1">IFERROR(VLOOKUP(DAY(J4)&amp;"x4",$T:$U,2,FALSE),"")</f>
        <v/>
      </c>
      <c r="K7" s="13"/>
      <c r="L7" s="12" t="str">
        <f ca="1">IFERROR(VLOOKUP(DAY(L4)&amp;"x4",$T:$U,2,FALSE),"")</f>
        <v/>
      </c>
      <c r="M7" s="13"/>
      <c r="N7" s="12" t="str">
        <f ca="1">IFERROR(VLOOKUP(DAY(N4)&amp;"x4",$T:$U,2,FALSE),"")</f>
        <v/>
      </c>
      <c r="O7" s="13"/>
      <c r="Q7" s="7" t="str">
        <f t="shared" si="0"/>
        <v>9x4</v>
      </c>
      <c r="R7" s="8" t="str">
        <f>IFERROR(VLOOKUP(Q7,Calendar!$AF:$AH,2,FALSE),"")</f>
        <v/>
      </c>
      <c r="S7" s="7" t="str">
        <f t="shared" si="1"/>
        <v/>
      </c>
      <c r="T7" s="8" t="str">
        <f>S7&amp;"x"&amp;COUNTIF($S$3:S7,S7)</f>
        <v>x4</v>
      </c>
      <c r="U7" s="9" t="str">
        <f>IFERROR(VLOOKUP(Q7,Calendar!$AF:$AH,3,FALSE),"")</f>
        <v/>
      </c>
    </row>
    <row r="8" spans="2:21" x14ac:dyDescent="0.25">
      <c r="B8" s="12" t="str">
        <f ca="1">IFERROR(VLOOKUP(DAY(B4)&amp;"x5",$T:$U,2,FALSE),"")</f>
        <v/>
      </c>
      <c r="C8" s="13"/>
      <c r="D8" s="12" t="str">
        <f ca="1">IFERROR(VLOOKUP(DAY(D4)&amp;"x5",$T:$U,2,FALSE),"")</f>
        <v/>
      </c>
      <c r="E8" s="13"/>
      <c r="F8" s="12" t="str">
        <f ca="1">IFERROR(VLOOKUP(DAY(F4)&amp;"x5",$T:$U,2,FALSE),"")</f>
        <v/>
      </c>
      <c r="G8" s="13"/>
      <c r="H8" s="12" t="str">
        <f ca="1">IFERROR(VLOOKUP(DAY(H4)&amp;"x5",$T:$U,2,FALSE),"")</f>
        <v/>
      </c>
      <c r="I8" s="13"/>
      <c r="J8" s="12" t="str">
        <f ca="1">IFERROR(VLOOKUP(DAY(J4)&amp;"x5",$T:$U,2,FALSE),"")</f>
        <v/>
      </c>
      <c r="K8" s="13"/>
      <c r="L8" s="12" t="str">
        <f ca="1">IFERROR(VLOOKUP(DAY(L4)&amp;"x5",$T:$U,2,FALSE),"")</f>
        <v/>
      </c>
      <c r="M8" s="13"/>
      <c r="N8" s="12" t="str">
        <f ca="1">IFERROR(VLOOKUP(DAY(N4)&amp;"x5",$T:$U,2,FALSE),"")</f>
        <v/>
      </c>
      <c r="O8" s="13"/>
      <c r="Q8" s="7" t="str">
        <f t="shared" si="0"/>
        <v>9x5</v>
      </c>
      <c r="R8" s="8" t="str">
        <f>IFERROR(VLOOKUP(Q8,Calendar!$AF:$AH,2,FALSE),"")</f>
        <v/>
      </c>
      <c r="S8" s="7" t="str">
        <f t="shared" si="1"/>
        <v/>
      </c>
      <c r="T8" s="8" t="str">
        <f>S8&amp;"x"&amp;COUNTIF($S$3:S8,S8)</f>
        <v>x5</v>
      </c>
      <c r="U8" s="9" t="str">
        <f>IFERROR(VLOOKUP(Q8,Calendar!$AF:$AH,3,FALSE),"")</f>
        <v/>
      </c>
    </row>
    <row r="9" spans="2:21" x14ac:dyDescent="0.25">
      <c r="B9" s="14" t="str">
        <f ca="1">IFERROR(VLOOKUP(DAY(B4)&amp;"x6",$T:$U,2,FALSE),"")</f>
        <v/>
      </c>
      <c r="C9" s="15"/>
      <c r="D9" s="14" t="str">
        <f ca="1">IFERROR(VLOOKUP(DAY(D4)&amp;"x6",$T:$U,2,FALSE),"")</f>
        <v/>
      </c>
      <c r="E9" s="15"/>
      <c r="F9" s="14" t="str">
        <f ca="1">IFERROR(VLOOKUP(DAY(F4)&amp;"x6",$T:$U,2,FALSE),"")</f>
        <v/>
      </c>
      <c r="G9" s="15"/>
      <c r="H9" s="14" t="str">
        <f ca="1">IFERROR(VLOOKUP(DAY(H4)&amp;"x6",$T:$U,2,FALSE),"")</f>
        <v/>
      </c>
      <c r="I9" s="15"/>
      <c r="J9" s="14" t="str">
        <f ca="1">IFERROR(VLOOKUP(DAY(J4)&amp;"x6",$T:$U,2,FALSE),"")</f>
        <v/>
      </c>
      <c r="K9" s="15"/>
      <c r="L9" s="14" t="str">
        <f ca="1">IFERROR(VLOOKUP(DAY(L4)&amp;"x6",$T:$U,2,FALSE),"")</f>
        <v/>
      </c>
      <c r="M9" s="15"/>
      <c r="N9" s="14" t="str">
        <f ca="1">IFERROR(VLOOKUP(DAY(N4)&amp;"x6",$T:$U,2,FALSE),"")</f>
        <v/>
      </c>
      <c r="O9" s="15"/>
      <c r="Q9" s="7" t="str">
        <f t="shared" si="0"/>
        <v>9x6</v>
      </c>
      <c r="R9" s="8" t="str">
        <f>IFERROR(VLOOKUP(Q9,Calendar!$AF:$AH,2,FALSE),"")</f>
        <v/>
      </c>
      <c r="S9" s="7" t="str">
        <f t="shared" si="1"/>
        <v/>
      </c>
      <c r="T9" s="8" t="str">
        <f>S9&amp;"x"&amp;COUNTIF($S$3:S9,S9)</f>
        <v>x6</v>
      </c>
      <c r="U9" s="9" t="str">
        <f>IFERROR(VLOOKUP(Q9,Calendar!$AF:$AH,3,FALSE),"")</f>
        <v/>
      </c>
    </row>
    <row r="10" spans="2:21" ht="15" customHeight="1" x14ac:dyDescent="0.25">
      <c r="B10" s="5">
        <f ca="1">OFFSET(Calendar!T27,1,0)</f>
        <v>41525</v>
      </c>
      <c r="C10" s="6" t="str">
        <f ca="1">IFERROR(VLOOKUP(DAY(B10)&amp;"x1",$T:$U,2,FALSE),"")</f>
        <v/>
      </c>
      <c r="D10" s="5">
        <f ca="1">OFFSET(Calendar!T27,1,1)</f>
        <v>41526</v>
      </c>
      <c r="E10" s="6" t="str">
        <f ca="1">IFERROR(VLOOKUP(DAY(D10)&amp;"x1",$T:$U,2,FALSE),"")</f>
        <v/>
      </c>
      <c r="F10" s="5">
        <f ca="1">OFFSET(Calendar!T27,1,2)</f>
        <v>41527</v>
      </c>
      <c r="G10" s="6" t="str">
        <f ca="1">IFERROR(VLOOKUP(DAY(F10)&amp;"x1",$T:$U,2,FALSE),"")</f>
        <v/>
      </c>
      <c r="H10" s="5">
        <f ca="1">OFFSET(Calendar!T27,1,3)</f>
        <v>41528</v>
      </c>
      <c r="I10" s="6" t="str">
        <f ca="1">IFERROR(VLOOKUP(DAY(H10)&amp;"x1",$T:$U,2,FALSE),"")</f>
        <v/>
      </c>
      <c r="J10" s="5">
        <f ca="1">OFFSET(Calendar!T27,1,4)</f>
        <v>41529</v>
      </c>
      <c r="K10" s="6" t="str">
        <f ca="1">IFERROR(VLOOKUP(DAY(J10)&amp;"x1",$T:$U,2,FALSE),"")</f>
        <v/>
      </c>
      <c r="L10" s="5">
        <f ca="1">OFFSET(Calendar!T27,1,5)</f>
        <v>41530</v>
      </c>
      <c r="M10" s="6" t="str">
        <f ca="1">IFERROR(VLOOKUP(DAY(L10)&amp;"x1",$T:$U,2,FALSE),"")</f>
        <v/>
      </c>
      <c r="N10" s="5">
        <f ca="1">OFFSET(Calendar!T27,1,6)</f>
        <v>41531</v>
      </c>
      <c r="O10" s="6" t="str">
        <f ca="1">IFERROR(VLOOKUP(DAY(N10)&amp;"x1",$T:$U,2,FALSE),"")</f>
        <v/>
      </c>
      <c r="Q10" s="7" t="str">
        <f t="shared" si="0"/>
        <v>9x7</v>
      </c>
      <c r="R10" s="8" t="str">
        <f>IFERROR(VLOOKUP(Q10,Calendar!$AF:$AH,2,FALSE),"")</f>
        <v/>
      </c>
      <c r="S10" s="7" t="str">
        <f t="shared" si="1"/>
        <v/>
      </c>
      <c r="T10" s="8" t="str">
        <f>S10&amp;"x"&amp;COUNTIF($S$3:S10,S10)</f>
        <v>x7</v>
      </c>
      <c r="U10" s="9" t="str">
        <f>IFERROR(VLOOKUP(Q10,Calendar!$AF:$AH,3,FALSE),"")</f>
        <v/>
      </c>
    </row>
    <row r="11" spans="2:21" ht="15" customHeight="1" x14ac:dyDescent="0.25">
      <c r="B11" s="10"/>
      <c r="C11" s="11" t="str">
        <f ca="1">IFERROR(VLOOKUP(DAY(B10)&amp;"x2",$T:$U,2,FALSE),"")</f>
        <v/>
      </c>
      <c r="D11" s="10"/>
      <c r="E11" s="11" t="str">
        <f ca="1">IFERROR(VLOOKUP(DAY(D10)&amp;"x2",$T:$U,2,FALSE),"")</f>
        <v/>
      </c>
      <c r="F11" s="10"/>
      <c r="G11" s="11" t="str">
        <f ca="1">IFERROR(VLOOKUP(DAY(F10)&amp;"x2",$T:$U,2,FALSE),"")</f>
        <v/>
      </c>
      <c r="H11" s="10"/>
      <c r="I11" s="11" t="str">
        <f ca="1">IFERROR(VLOOKUP(DAY(H10)&amp;"x2",$T:$U,2,FALSE),"")</f>
        <v/>
      </c>
      <c r="J11" s="10"/>
      <c r="K11" s="11" t="str">
        <f ca="1">IFERROR(VLOOKUP(DAY(J10)&amp;"x2",$T:$U,2,FALSE),"")</f>
        <v/>
      </c>
      <c r="L11" s="10"/>
      <c r="M11" s="11" t="str">
        <f ca="1">IFERROR(VLOOKUP(DAY(L10)&amp;"x2",$T:$U,2,FALSE),"")</f>
        <v/>
      </c>
      <c r="N11" s="10"/>
      <c r="O11" s="11" t="str">
        <f ca="1">IFERROR(VLOOKUP(DAY(N10)&amp;"x2",$T:$U,2,FALSE),"")</f>
        <v/>
      </c>
      <c r="Q11" s="7" t="str">
        <f t="shared" si="0"/>
        <v>9x8</v>
      </c>
      <c r="R11" s="8" t="str">
        <f>IFERROR(VLOOKUP(Q11,Calendar!$AF:$AH,2,FALSE),"")</f>
        <v/>
      </c>
      <c r="S11" s="7" t="str">
        <f t="shared" si="1"/>
        <v/>
      </c>
      <c r="T11" s="8" t="str">
        <f>S11&amp;"x"&amp;COUNTIF($S$3:S11,S11)</f>
        <v>x8</v>
      </c>
      <c r="U11" s="9" t="str">
        <f>IFERROR(VLOOKUP(Q11,Calendar!$AF:$AH,3,FALSE),"")</f>
        <v/>
      </c>
    </row>
    <row r="12" spans="2:21" x14ac:dyDescent="0.25">
      <c r="B12" s="12" t="str">
        <f ca="1">IFERROR(VLOOKUP(DAY(B10)&amp;"x3",$T:$U,2,FALSE),"")</f>
        <v/>
      </c>
      <c r="C12" s="13"/>
      <c r="D12" s="12" t="str">
        <f ca="1">IFERROR(VLOOKUP(DAY(D10)&amp;"x3",$T:$U,2,FALSE),"")</f>
        <v/>
      </c>
      <c r="E12" s="13"/>
      <c r="F12" s="12" t="str">
        <f ca="1">IFERROR(VLOOKUP(DAY(F10)&amp;"x3",$T:$U,2,FALSE),"")</f>
        <v/>
      </c>
      <c r="G12" s="13"/>
      <c r="H12" s="12" t="str">
        <f ca="1">IFERROR(VLOOKUP(DAY(H10)&amp;"x3",$T:$U,2,FALSE),"")</f>
        <v/>
      </c>
      <c r="I12" s="13"/>
      <c r="J12" s="12" t="str">
        <f ca="1">IFERROR(VLOOKUP(DAY(J10)&amp;"x3",$T:$U,2,FALSE),"")</f>
        <v/>
      </c>
      <c r="K12" s="13"/>
      <c r="L12" s="12" t="str">
        <f ca="1">IFERROR(VLOOKUP(DAY(L10)&amp;"x3",$T:$U,2,FALSE),"")</f>
        <v/>
      </c>
      <c r="M12" s="13"/>
      <c r="N12" s="12" t="str">
        <f ca="1">IFERROR(VLOOKUP(DAY(N10)&amp;"x3",$T:$U,2,FALSE),"")</f>
        <v/>
      </c>
      <c r="O12" s="13"/>
      <c r="Q12" s="7" t="str">
        <f t="shared" si="0"/>
        <v>9x9</v>
      </c>
      <c r="R12" s="8" t="str">
        <f>IFERROR(VLOOKUP(Q12,Calendar!$AF:$AH,2,FALSE),"")</f>
        <v/>
      </c>
      <c r="S12" s="7" t="str">
        <f t="shared" si="1"/>
        <v/>
      </c>
      <c r="T12" s="8" t="str">
        <f>S12&amp;"x"&amp;COUNTIF($S$3:S12,S12)</f>
        <v>x9</v>
      </c>
      <c r="U12" s="9" t="str">
        <f>IFERROR(VLOOKUP(Q12,Calendar!$AF:$AH,3,FALSE),"")</f>
        <v/>
      </c>
    </row>
    <row r="13" spans="2:21" x14ac:dyDescent="0.25">
      <c r="B13" s="12" t="str">
        <f ca="1">IFERROR(VLOOKUP(DAY(B10)&amp;"x4",$T:$U,2,FALSE),"")</f>
        <v/>
      </c>
      <c r="C13" s="13"/>
      <c r="D13" s="12" t="str">
        <f ca="1">IFERROR(VLOOKUP(DAY(D10)&amp;"x4",$T:$U,2,FALSE),"")</f>
        <v/>
      </c>
      <c r="E13" s="13"/>
      <c r="F13" s="12" t="str">
        <f ca="1">IFERROR(VLOOKUP(DAY(F10)&amp;"x4",$T:$U,2,FALSE),"")</f>
        <v/>
      </c>
      <c r="G13" s="13"/>
      <c r="H13" s="12" t="str">
        <f ca="1">IFERROR(VLOOKUP(DAY(H10)&amp;"x4",$T:$U,2,FALSE),"")</f>
        <v/>
      </c>
      <c r="I13" s="13"/>
      <c r="J13" s="12" t="str">
        <f ca="1">IFERROR(VLOOKUP(DAY(J10)&amp;"x4",$T:$U,2,FALSE),"")</f>
        <v/>
      </c>
      <c r="K13" s="13"/>
      <c r="L13" s="12" t="str">
        <f ca="1">IFERROR(VLOOKUP(DAY(L10)&amp;"x4",$T:$U,2,FALSE),"")</f>
        <v/>
      </c>
      <c r="M13" s="13"/>
      <c r="N13" s="12" t="str">
        <f ca="1">IFERROR(VLOOKUP(DAY(N10)&amp;"x4",$T:$U,2,FALSE),"")</f>
        <v/>
      </c>
      <c r="O13" s="13"/>
      <c r="Q13" s="7" t="str">
        <f t="shared" si="0"/>
        <v>9x10</v>
      </c>
      <c r="R13" s="8" t="str">
        <f>IFERROR(VLOOKUP(Q13,Calendar!$AF:$AH,2,FALSE),"")</f>
        <v/>
      </c>
      <c r="S13" s="7" t="str">
        <f t="shared" si="1"/>
        <v/>
      </c>
      <c r="T13" s="8" t="str">
        <f>S13&amp;"x"&amp;COUNTIF($S$3:S13,S13)</f>
        <v>x10</v>
      </c>
      <c r="U13" s="9" t="str">
        <f>IFERROR(VLOOKUP(Q13,Calendar!$AF:$AH,3,FALSE),"")</f>
        <v/>
      </c>
    </row>
    <row r="14" spans="2:21" x14ac:dyDescent="0.25">
      <c r="B14" s="12" t="str">
        <f ca="1">IFERROR(VLOOKUP(DAY(B10)&amp;"x5",$T:$U,2,FALSE),"")</f>
        <v/>
      </c>
      <c r="C14" s="13"/>
      <c r="D14" s="12" t="str">
        <f ca="1">IFERROR(VLOOKUP(DAY(D10)&amp;"x5",$T:$U,2,FALSE),"")</f>
        <v/>
      </c>
      <c r="E14" s="13"/>
      <c r="F14" s="12" t="str">
        <f ca="1">IFERROR(VLOOKUP(DAY(F10)&amp;"x5",$T:$U,2,FALSE),"")</f>
        <v/>
      </c>
      <c r="G14" s="13"/>
      <c r="H14" s="12" t="str">
        <f ca="1">IFERROR(VLOOKUP(DAY(H10)&amp;"x5",$T:$U,2,FALSE),"")</f>
        <v/>
      </c>
      <c r="I14" s="13"/>
      <c r="J14" s="12" t="str">
        <f ca="1">IFERROR(VLOOKUP(DAY(J10)&amp;"x5",$T:$U,2,FALSE),"")</f>
        <v/>
      </c>
      <c r="K14" s="13"/>
      <c r="L14" s="12" t="str">
        <f ca="1">IFERROR(VLOOKUP(DAY(L10)&amp;"x5",$T:$U,2,FALSE),"")</f>
        <v/>
      </c>
      <c r="M14" s="13"/>
      <c r="N14" s="12" t="str">
        <f ca="1">IFERROR(VLOOKUP(DAY(N10)&amp;"x5",$T:$U,2,FALSE),"")</f>
        <v/>
      </c>
      <c r="O14" s="13"/>
      <c r="Q14" s="7" t="str">
        <f t="shared" si="0"/>
        <v>9x11</v>
      </c>
      <c r="R14" s="8" t="str">
        <f>IFERROR(VLOOKUP(Q14,Calendar!$AF:$AH,2,FALSE),"")</f>
        <v/>
      </c>
      <c r="S14" s="7" t="str">
        <f t="shared" si="1"/>
        <v/>
      </c>
      <c r="T14" s="8" t="str">
        <f>S14&amp;"x"&amp;COUNTIF($S$3:S14,S14)</f>
        <v>x11</v>
      </c>
      <c r="U14" s="9" t="str">
        <f>IFERROR(VLOOKUP(Q14,Calendar!$AF:$AH,3,FALSE),"")</f>
        <v/>
      </c>
    </row>
    <row r="15" spans="2:21" x14ac:dyDescent="0.25">
      <c r="B15" s="14" t="str">
        <f ca="1">IFERROR(VLOOKUP(DAY(B10)&amp;"x6",$T:$U,2,FALSE),"")</f>
        <v/>
      </c>
      <c r="C15" s="15"/>
      <c r="D15" s="14" t="str">
        <f ca="1">IFERROR(VLOOKUP(DAY(D10)&amp;"x6",$T:$U,2,FALSE),"")</f>
        <v/>
      </c>
      <c r="E15" s="15"/>
      <c r="F15" s="14" t="str">
        <f ca="1">IFERROR(VLOOKUP(DAY(F10)&amp;"x6",$T:$U,2,FALSE),"")</f>
        <v/>
      </c>
      <c r="G15" s="15"/>
      <c r="H15" s="14" t="str">
        <f ca="1">IFERROR(VLOOKUP(DAY(H10)&amp;"x6",$T:$U,2,FALSE),"")</f>
        <v/>
      </c>
      <c r="I15" s="15"/>
      <c r="J15" s="14" t="str">
        <f ca="1">IFERROR(VLOOKUP(DAY(J10)&amp;"x6",$T:$U,2,FALSE),"")</f>
        <v/>
      </c>
      <c r="K15" s="15"/>
      <c r="L15" s="14" t="str">
        <f ca="1">IFERROR(VLOOKUP(DAY(L10)&amp;"x6",$T:$U,2,FALSE),"")</f>
        <v/>
      </c>
      <c r="M15" s="15"/>
      <c r="N15" s="14" t="str">
        <f ca="1">IFERROR(VLOOKUP(DAY(N10)&amp;"x6",$T:$U,2,FALSE),"")</f>
        <v/>
      </c>
      <c r="O15" s="15"/>
      <c r="Q15" s="7" t="str">
        <f t="shared" si="0"/>
        <v>9x12</v>
      </c>
      <c r="R15" s="8" t="str">
        <f>IFERROR(VLOOKUP(Q15,Calendar!$AF:$AH,2,FALSE),"")</f>
        <v/>
      </c>
      <c r="S15" s="7" t="str">
        <f t="shared" si="1"/>
        <v/>
      </c>
      <c r="T15" s="8" t="str">
        <f>S15&amp;"x"&amp;COUNTIF($S$3:S15,S15)</f>
        <v>x12</v>
      </c>
      <c r="U15" s="9" t="str">
        <f>IFERROR(VLOOKUP(Q15,Calendar!$AF:$AH,3,FALSE),"")</f>
        <v/>
      </c>
    </row>
    <row r="16" spans="2:21" ht="15" customHeight="1" x14ac:dyDescent="0.25">
      <c r="B16" s="5">
        <f ca="1">OFFSET(Calendar!T27,2,0)</f>
        <v>41532</v>
      </c>
      <c r="C16" s="6" t="str">
        <f ca="1">IFERROR(VLOOKUP(DAY(B16)&amp;"x1",$T:$U,2,FALSE),"")</f>
        <v/>
      </c>
      <c r="D16" s="5">
        <f ca="1">OFFSET(Calendar!T27,2,1)</f>
        <v>41533</v>
      </c>
      <c r="E16" s="6" t="str">
        <f ca="1">IFERROR(VLOOKUP(DAY(D16)&amp;"x1",$T:$U,2,FALSE),"")</f>
        <v/>
      </c>
      <c r="F16" s="5">
        <f ca="1">OFFSET(Calendar!T27,2,2)</f>
        <v>41534</v>
      </c>
      <c r="G16" s="6" t="str">
        <f ca="1">IFERROR(VLOOKUP(DAY(F16)&amp;"x1",$T:$U,2,FALSE),"")</f>
        <v/>
      </c>
      <c r="H16" s="5">
        <f ca="1">OFFSET(Calendar!T27,2,3)</f>
        <v>41535</v>
      </c>
      <c r="I16" s="6" t="str">
        <f ca="1">IFERROR(VLOOKUP(DAY(H16)&amp;"x1",$T:$U,2,FALSE),"")</f>
        <v/>
      </c>
      <c r="J16" s="5">
        <f ca="1">OFFSET(Calendar!T27,2,4)</f>
        <v>41536</v>
      </c>
      <c r="K16" s="6" t="str">
        <f ca="1">IFERROR(VLOOKUP(DAY(J16)&amp;"x1",$T:$U,2,FALSE),"")</f>
        <v/>
      </c>
      <c r="L16" s="5">
        <f ca="1">OFFSET(Calendar!T27,2,5)</f>
        <v>41537</v>
      </c>
      <c r="M16" s="6" t="str">
        <f ca="1">IFERROR(VLOOKUP(DAY(L16)&amp;"x1",$T:$U,2,FALSE),"")</f>
        <v/>
      </c>
      <c r="N16" s="5">
        <f ca="1">OFFSET(Calendar!T27,2,6)</f>
        <v>41538</v>
      </c>
      <c r="O16" s="6" t="str">
        <f ca="1">IFERROR(VLOOKUP(DAY(N16)&amp;"x1",$T:$U,2,FALSE),"")</f>
        <v/>
      </c>
      <c r="Q16" s="7" t="str">
        <f t="shared" si="0"/>
        <v>9x13</v>
      </c>
      <c r="R16" s="8" t="str">
        <f>IFERROR(VLOOKUP(Q16,Calendar!$AF:$AH,2,FALSE),"")</f>
        <v/>
      </c>
      <c r="S16" s="7" t="str">
        <f t="shared" si="1"/>
        <v/>
      </c>
      <c r="T16" s="8" t="str">
        <f>S16&amp;"x"&amp;COUNTIF($S$3:S16,S16)</f>
        <v>x13</v>
      </c>
      <c r="U16" s="9" t="str">
        <f>IFERROR(VLOOKUP(Q16,Calendar!$AF:$AH,3,FALSE),"")</f>
        <v/>
      </c>
    </row>
    <row r="17" spans="2:21" ht="15" customHeight="1" x14ac:dyDescent="0.25">
      <c r="B17" s="10"/>
      <c r="C17" s="11" t="str">
        <f ca="1">IFERROR(VLOOKUP(DAY(B16)&amp;"x2",$T:$U,2,FALSE),"")</f>
        <v/>
      </c>
      <c r="D17" s="10"/>
      <c r="E17" s="11" t="str">
        <f ca="1">IFERROR(VLOOKUP(DAY(D16)&amp;"x2",$T:$U,2,FALSE),"")</f>
        <v/>
      </c>
      <c r="F17" s="10"/>
      <c r="G17" s="11" t="str">
        <f ca="1">IFERROR(VLOOKUP(DAY(F16)&amp;"x2",$T:$U,2,FALSE),"")</f>
        <v/>
      </c>
      <c r="H17" s="10"/>
      <c r="I17" s="11" t="str">
        <f ca="1">IFERROR(VLOOKUP(DAY(H16)&amp;"x2",$T:$U,2,FALSE),"")</f>
        <v/>
      </c>
      <c r="J17" s="10"/>
      <c r="K17" s="11" t="str">
        <f ca="1">IFERROR(VLOOKUP(DAY(J16)&amp;"x2",$T:$U,2,FALSE),"")</f>
        <v/>
      </c>
      <c r="L17" s="10"/>
      <c r="M17" s="11" t="str">
        <f ca="1">IFERROR(VLOOKUP(DAY(L16)&amp;"x2",$T:$U,2,FALSE),"")</f>
        <v/>
      </c>
      <c r="N17" s="10"/>
      <c r="O17" s="11" t="str">
        <f ca="1">IFERROR(VLOOKUP(DAY(N16)&amp;"x2",$T:$U,2,FALSE),"")</f>
        <v/>
      </c>
      <c r="Q17" s="7" t="str">
        <f t="shared" si="0"/>
        <v>9x14</v>
      </c>
      <c r="R17" s="8" t="str">
        <f>IFERROR(VLOOKUP(Q17,Calendar!$AF:$AH,2,FALSE),"")</f>
        <v/>
      </c>
      <c r="S17" s="7" t="str">
        <f t="shared" si="1"/>
        <v/>
      </c>
      <c r="T17" s="8" t="str">
        <f>S17&amp;"x"&amp;COUNTIF($S$3:S17,S17)</f>
        <v>x14</v>
      </c>
      <c r="U17" s="9" t="str">
        <f>IFERROR(VLOOKUP(Q17,Calendar!$AF:$AH,3,FALSE),"")</f>
        <v/>
      </c>
    </row>
    <row r="18" spans="2:21" x14ac:dyDescent="0.25">
      <c r="B18" s="12" t="str">
        <f ca="1">IFERROR(VLOOKUP(DAY(B16)&amp;"x3",$T:$U,2,FALSE),"")</f>
        <v/>
      </c>
      <c r="C18" s="13"/>
      <c r="D18" s="12" t="str">
        <f ca="1">IFERROR(VLOOKUP(DAY(D16)&amp;"x3",$T:$U,2,FALSE),"")</f>
        <v/>
      </c>
      <c r="E18" s="13"/>
      <c r="F18" s="12" t="str">
        <f ca="1">IFERROR(VLOOKUP(DAY(F16)&amp;"x3",$T:$U,2,FALSE),"")</f>
        <v/>
      </c>
      <c r="G18" s="13"/>
      <c r="H18" s="12" t="str">
        <f ca="1">IFERROR(VLOOKUP(DAY(H16)&amp;"x3",$T:$U,2,FALSE),"")</f>
        <v/>
      </c>
      <c r="I18" s="13"/>
      <c r="J18" s="12" t="str">
        <f ca="1">IFERROR(VLOOKUP(DAY(J16)&amp;"x3",$T:$U,2,FALSE),"")</f>
        <v/>
      </c>
      <c r="K18" s="13"/>
      <c r="L18" s="12" t="str">
        <f ca="1">IFERROR(VLOOKUP(DAY(L16)&amp;"x3",$T:$U,2,FALSE),"")</f>
        <v/>
      </c>
      <c r="M18" s="13"/>
      <c r="N18" s="12" t="str">
        <f ca="1">IFERROR(VLOOKUP(DAY(N16)&amp;"x3",$T:$U,2,FALSE),"")</f>
        <v/>
      </c>
      <c r="O18" s="13"/>
      <c r="Q18" s="7" t="str">
        <f t="shared" si="0"/>
        <v>9x15</v>
      </c>
      <c r="R18" s="8" t="str">
        <f>IFERROR(VLOOKUP(Q18,Calendar!$AF:$AH,2,FALSE),"")</f>
        <v/>
      </c>
      <c r="S18" s="7" t="str">
        <f t="shared" si="1"/>
        <v/>
      </c>
      <c r="T18" s="8" t="str">
        <f>S18&amp;"x"&amp;COUNTIF($S$3:S18,S18)</f>
        <v>x15</v>
      </c>
      <c r="U18" s="9" t="str">
        <f>IFERROR(VLOOKUP(Q18,Calendar!$AF:$AH,3,FALSE),"")</f>
        <v/>
      </c>
    </row>
    <row r="19" spans="2:21" x14ac:dyDescent="0.25">
      <c r="B19" s="12" t="str">
        <f ca="1">IFERROR(VLOOKUP(DAY(B16)&amp;"x4",$T:$U,2,FALSE),"")</f>
        <v/>
      </c>
      <c r="C19" s="13"/>
      <c r="D19" s="12" t="str">
        <f ca="1">IFERROR(VLOOKUP(DAY(D16)&amp;"x4",$T:$U,2,FALSE),"")</f>
        <v/>
      </c>
      <c r="E19" s="13"/>
      <c r="F19" s="12" t="str">
        <f ca="1">IFERROR(VLOOKUP(DAY(F16)&amp;"x4",$T:$U,2,FALSE),"")</f>
        <v/>
      </c>
      <c r="G19" s="13"/>
      <c r="H19" s="12" t="str">
        <f ca="1">IFERROR(VLOOKUP(DAY(H16)&amp;"x4",$T:$U,2,FALSE),"")</f>
        <v/>
      </c>
      <c r="I19" s="13"/>
      <c r="J19" s="12" t="str">
        <f ca="1">IFERROR(VLOOKUP(DAY(J16)&amp;"x4",$T:$U,2,FALSE),"")</f>
        <v/>
      </c>
      <c r="K19" s="13"/>
      <c r="L19" s="12" t="str">
        <f ca="1">IFERROR(VLOOKUP(DAY(L16)&amp;"x4",$T:$U,2,FALSE),"")</f>
        <v/>
      </c>
      <c r="M19" s="13"/>
      <c r="N19" s="12" t="str">
        <f ca="1">IFERROR(VLOOKUP(DAY(N16)&amp;"x4",$T:$U,2,FALSE),"")</f>
        <v/>
      </c>
      <c r="O19" s="13"/>
      <c r="Q19" s="7" t="str">
        <f t="shared" si="0"/>
        <v>9x16</v>
      </c>
      <c r="R19" s="8" t="str">
        <f>IFERROR(VLOOKUP(Q19,Calendar!$AF:$AH,2,FALSE),"")</f>
        <v/>
      </c>
      <c r="S19" s="7" t="str">
        <f t="shared" si="1"/>
        <v/>
      </c>
      <c r="T19" s="8" t="str">
        <f>S19&amp;"x"&amp;COUNTIF($S$3:S19,S19)</f>
        <v>x16</v>
      </c>
      <c r="U19" s="9" t="str">
        <f>IFERROR(VLOOKUP(Q19,Calendar!$AF:$AH,3,FALSE),"")</f>
        <v/>
      </c>
    </row>
    <row r="20" spans="2:21" x14ac:dyDescent="0.25">
      <c r="B20" s="12" t="str">
        <f ca="1">IFERROR(VLOOKUP(DAY(B16)&amp;"x5",$T:$U,2,FALSE),"")</f>
        <v/>
      </c>
      <c r="C20" s="13"/>
      <c r="D20" s="12" t="str">
        <f ca="1">IFERROR(VLOOKUP(DAY(D16)&amp;"x5",$T:$U,2,FALSE),"")</f>
        <v/>
      </c>
      <c r="E20" s="13"/>
      <c r="F20" s="12" t="str">
        <f ca="1">IFERROR(VLOOKUP(DAY(F16)&amp;"x5",$T:$U,2,FALSE),"")</f>
        <v/>
      </c>
      <c r="G20" s="13"/>
      <c r="H20" s="12" t="str">
        <f ca="1">IFERROR(VLOOKUP(DAY(H16)&amp;"x5",$T:$U,2,FALSE),"")</f>
        <v/>
      </c>
      <c r="I20" s="13"/>
      <c r="J20" s="12" t="str">
        <f ca="1">IFERROR(VLOOKUP(DAY(J16)&amp;"x5",$T:$U,2,FALSE),"")</f>
        <v/>
      </c>
      <c r="K20" s="13"/>
      <c r="L20" s="12" t="str">
        <f ca="1">IFERROR(VLOOKUP(DAY(L16)&amp;"x5",$T:$U,2,FALSE),"")</f>
        <v/>
      </c>
      <c r="M20" s="13"/>
      <c r="N20" s="12" t="str">
        <f ca="1">IFERROR(VLOOKUP(DAY(N16)&amp;"x5",$T:$U,2,FALSE),"")</f>
        <v/>
      </c>
      <c r="O20" s="13"/>
      <c r="Q20" s="7" t="str">
        <f t="shared" si="0"/>
        <v>9x17</v>
      </c>
      <c r="R20" s="8" t="str">
        <f>IFERROR(VLOOKUP(Q20,Calendar!$AF:$AH,2,FALSE),"")</f>
        <v/>
      </c>
      <c r="S20" s="7" t="str">
        <f t="shared" si="1"/>
        <v/>
      </c>
      <c r="T20" s="8" t="str">
        <f>S20&amp;"x"&amp;COUNTIF($S$3:S20,S20)</f>
        <v>x17</v>
      </c>
      <c r="U20" s="9" t="str">
        <f>IFERROR(VLOOKUP(Q20,Calendar!$AF:$AH,3,FALSE),"")</f>
        <v/>
      </c>
    </row>
    <row r="21" spans="2:21" x14ac:dyDescent="0.25">
      <c r="B21" s="14" t="str">
        <f ca="1">IFERROR(VLOOKUP(DAY(B16)&amp;"x6",$T:$U,2,FALSE),"")</f>
        <v/>
      </c>
      <c r="C21" s="15"/>
      <c r="D21" s="14" t="str">
        <f ca="1">IFERROR(VLOOKUP(DAY(D16)&amp;"x6",$T:$U,2,FALSE),"")</f>
        <v/>
      </c>
      <c r="E21" s="15"/>
      <c r="F21" s="14" t="str">
        <f ca="1">IFERROR(VLOOKUP(DAY(F16)&amp;"x6",$T:$U,2,FALSE),"")</f>
        <v/>
      </c>
      <c r="G21" s="15"/>
      <c r="H21" s="14" t="str">
        <f ca="1">IFERROR(VLOOKUP(DAY(H16)&amp;"x6",$T:$U,2,FALSE),"")</f>
        <v/>
      </c>
      <c r="I21" s="15"/>
      <c r="J21" s="14" t="str">
        <f ca="1">IFERROR(VLOOKUP(DAY(J16)&amp;"x6",$T:$U,2,FALSE),"")</f>
        <v/>
      </c>
      <c r="K21" s="15"/>
      <c r="L21" s="14" t="str">
        <f ca="1">IFERROR(VLOOKUP(DAY(L16)&amp;"x6",$T:$U,2,FALSE),"")</f>
        <v/>
      </c>
      <c r="M21" s="15"/>
      <c r="N21" s="14" t="str">
        <f ca="1">IFERROR(VLOOKUP(DAY(N16)&amp;"x6",$T:$U,2,FALSE),"")</f>
        <v/>
      </c>
      <c r="O21" s="15"/>
      <c r="Q21" s="7" t="str">
        <f t="shared" si="0"/>
        <v>9x18</v>
      </c>
      <c r="R21" s="8" t="str">
        <f>IFERROR(VLOOKUP(Q21,Calendar!$AF:$AH,2,FALSE),"")</f>
        <v/>
      </c>
      <c r="S21" s="7" t="str">
        <f t="shared" si="1"/>
        <v/>
      </c>
      <c r="T21" s="8" t="str">
        <f>S21&amp;"x"&amp;COUNTIF($S$3:S21,S21)</f>
        <v>x18</v>
      </c>
      <c r="U21" s="9" t="str">
        <f>IFERROR(VLOOKUP(Q21,Calendar!$AF:$AH,3,FALSE),"")</f>
        <v/>
      </c>
    </row>
    <row r="22" spans="2:21" ht="15" customHeight="1" x14ac:dyDescent="0.25">
      <c r="B22" s="5">
        <f ca="1">OFFSET(Calendar!T27,3,0)</f>
        <v>41539</v>
      </c>
      <c r="C22" s="6" t="str">
        <f ca="1">IFERROR(VLOOKUP(DAY(B22)&amp;"x1",$T:$U,2,FALSE),"")</f>
        <v/>
      </c>
      <c r="D22" s="5">
        <f ca="1">OFFSET(Calendar!T27,3,1)</f>
        <v>41540</v>
      </c>
      <c r="E22" s="6" t="str">
        <f ca="1">IFERROR(VLOOKUP(DAY(D22)&amp;"x1",$T:$U,2,FALSE),"")</f>
        <v/>
      </c>
      <c r="F22" s="5">
        <f ca="1">OFFSET(Calendar!T27,3,2)</f>
        <v>41541</v>
      </c>
      <c r="G22" s="6" t="str">
        <f ca="1">IFERROR(VLOOKUP(DAY(F22)&amp;"x1",$T:$U,2,FALSE),"")</f>
        <v/>
      </c>
      <c r="H22" s="5">
        <f ca="1">OFFSET(Calendar!T27,3,3)</f>
        <v>41542</v>
      </c>
      <c r="I22" s="6" t="str">
        <f ca="1">IFERROR(VLOOKUP(DAY(H22)&amp;"x1",$T:$U,2,FALSE),"")</f>
        <v/>
      </c>
      <c r="J22" s="5">
        <f ca="1">OFFSET(Calendar!T27,3,4)</f>
        <v>41543</v>
      </c>
      <c r="K22" s="6" t="str">
        <f ca="1">IFERROR(VLOOKUP(DAY(J22)&amp;"x1",$T:$U,2,FALSE),"")</f>
        <v/>
      </c>
      <c r="L22" s="5">
        <f ca="1">OFFSET(Calendar!T27,3,5)</f>
        <v>41544</v>
      </c>
      <c r="M22" s="6" t="str">
        <f ca="1">IFERROR(VLOOKUP(DAY(L22)&amp;"x1",$T:$U,2,FALSE),"")</f>
        <v/>
      </c>
      <c r="N22" s="5">
        <f ca="1">OFFSET(Calendar!T27,3,6)</f>
        <v>41545</v>
      </c>
      <c r="O22" s="6" t="str">
        <f ca="1">IFERROR(VLOOKUP(DAY(N22)&amp;"x1",$T:$U,2,FALSE),"")</f>
        <v/>
      </c>
      <c r="Q22" s="7" t="str">
        <f t="shared" si="0"/>
        <v>9x19</v>
      </c>
      <c r="R22" s="8" t="str">
        <f>IFERROR(VLOOKUP(Q22,Calendar!$AF:$AH,2,FALSE),"")</f>
        <v/>
      </c>
      <c r="S22" s="7" t="str">
        <f t="shared" si="1"/>
        <v/>
      </c>
      <c r="T22" s="8" t="str">
        <f>S22&amp;"x"&amp;COUNTIF($S$3:S22,S22)</f>
        <v>x19</v>
      </c>
      <c r="U22" s="9" t="str">
        <f>IFERROR(VLOOKUP(Q22,Calendar!$AF:$AH,3,FALSE),"")</f>
        <v/>
      </c>
    </row>
    <row r="23" spans="2:21" ht="15" customHeight="1" x14ac:dyDescent="0.25">
      <c r="B23" s="10"/>
      <c r="C23" s="11" t="str">
        <f ca="1">IFERROR(VLOOKUP(DAY(B22)&amp;"x2",$T:$U,2,FALSE),"")</f>
        <v/>
      </c>
      <c r="D23" s="10"/>
      <c r="E23" s="11" t="str">
        <f ca="1">IFERROR(VLOOKUP(DAY(D22)&amp;"x2",$T:$U,2,FALSE),"")</f>
        <v/>
      </c>
      <c r="F23" s="10"/>
      <c r="G23" s="11" t="str">
        <f ca="1">IFERROR(VLOOKUP(DAY(F22)&amp;"x2",$T:$U,2,FALSE),"")</f>
        <v/>
      </c>
      <c r="H23" s="10"/>
      <c r="I23" s="11" t="str">
        <f ca="1">IFERROR(VLOOKUP(DAY(H22)&amp;"x2",$T:$U,2,FALSE),"")</f>
        <v/>
      </c>
      <c r="J23" s="10"/>
      <c r="K23" s="11" t="str">
        <f ca="1">IFERROR(VLOOKUP(DAY(J22)&amp;"x2",$T:$U,2,FALSE),"")</f>
        <v/>
      </c>
      <c r="L23" s="10"/>
      <c r="M23" s="11" t="str">
        <f ca="1">IFERROR(VLOOKUP(DAY(L22)&amp;"x2",$T:$U,2,FALSE),"")</f>
        <v/>
      </c>
      <c r="N23" s="10"/>
      <c r="O23" s="11" t="str">
        <f ca="1">IFERROR(VLOOKUP(DAY(N22)&amp;"x2",$T:$U,2,FALSE),"")</f>
        <v/>
      </c>
      <c r="Q23" s="7" t="str">
        <f t="shared" si="0"/>
        <v>9x20</v>
      </c>
      <c r="R23" s="8" t="str">
        <f>IFERROR(VLOOKUP(Q23,Calendar!$AF:$AH,2,FALSE),"")</f>
        <v/>
      </c>
      <c r="S23" s="7" t="str">
        <f t="shared" si="1"/>
        <v/>
      </c>
      <c r="T23" s="8" t="str">
        <f>S23&amp;"x"&amp;COUNTIF($S$3:S23,S23)</f>
        <v>x20</v>
      </c>
      <c r="U23" s="9" t="str">
        <f>IFERROR(VLOOKUP(Q23,Calendar!$AF:$AH,3,FALSE),"")</f>
        <v/>
      </c>
    </row>
    <row r="24" spans="2:21" x14ac:dyDescent="0.25">
      <c r="B24" s="12" t="str">
        <f ca="1">IFERROR(VLOOKUP(DAY(B22)&amp;"x3",$T:$U,2,FALSE),"")</f>
        <v/>
      </c>
      <c r="C24" s="13"/>
      <c r="D24" s="12" t="str">
        <f ca="1">IFERROR(VLOOKUP(DAY(D22)&amp;"x3",$T:$U,2,FALSE),"")</f>
        <v/>
      </c>
      <c r="E24" s="13"/>
      <c r="F24" s="12" t="str">
        <f ca="1">IFERROR(VLOOKUP(DAY(F22)&amp;"x3",$T:$U,2,FALSE),"")</f>
        <v/>
      </c>
      <c r="G24" s="13"/>
      <c r="H24" s="12" t="str">
        <f ca="1">IFERROR(VLOOKUP(DAY(H22)&amp;"x3",$T:$U,2,FALSE),"")</f>
        <v/>
      </c>
      <c r="I24" s="13"/>
      <c r="J24" s="12" t="str">
        <f ca="1">IFERROR(VLOOKUP(DAY(J22)&amp;"x3",$T:$U,2,FALSE),"")</f>
        <v/>
      </c>
      <c r="K24" s="13"/>
      <c r="L24" s="12" t="str">
        <f ca="1">IFERROR(VLOOKUP(DAY(L22)&amp;"x3",$T:$U,2,FALSE),"")</f>
        <v/>
      </c>
      <c r="M24" s="13"/>
      <c r="N24" s="12" t="str">
        <f ca="1">IFERROR(VLOOKUP(DAY(N22)&amp;"x3",$T:$U,2,FALSE),"")</f>
        <v/>
      </c>
      <c r="O24" s="13"/>
      <c r="Q24" s="7" t="str">
        <f t="shared" si="0"/>
        <v>9x21</v>
      </c>
      <c r="R24" s="8" t="str">
        <f>IFERROR(VLOOKUP(Q24,Calendar!$AF:$AH,2,FALSE),"")</f>
        <v/>
      </c>
      <c r="S24" s="7" t="str">
        <f t="shared" si="1"/>
        <v/>
      </c>
      <c r="T24" s="8" t="str">
        <f>S24&amp;"x"&amp;COUNTIF($S$3:S24,S24)</f>
        <v>x21</v>
      </c>
      <c r="U24" s="9" t="str">
        <f>IFERROR(VLOOKUP(Q24,Calendar!$AF:$AH,3,FALSE),"")</f>
        <v/>
      </c>
    </row>
    <row r="25" spans="2:21" x14ac:dyDescent="0.25">
      <c r="B25" s="12" t="str">
        <f ca="1">IFERROR(VLOOKUP(DAY(B22)&amp;"x4",$T:$U,2,FALSE),"")</f>
        <v/>
      </c>
      <c r="C25" s="13"/>
      <c r="D25" s="12" t="str">
        <f ca="1">IFERROR(VLOOKUP(DAY(D22)&amp;"x4",$T:$U,2,FALSE),"")</f>
        <v/>
      </c>
      <c r="E25" s="13"/>
      <c r="F25" s="12" t="str">
        <f ca="1">IFERROR(VLOOKUP(DAY(F22)&amp;"x4",$T:$U,2,FALSE),"")</f>
        <v/>
      </c>
      <c r="G25" s="13"/>
      <c r="H25" s="12" t="str">
        <f ca="1">IFERROR(VLOOKUP(DAY(H22)&amp;"x4",$T:$U,2,FALSE),"")</f>
        <v/>
      </c>
      <c r="I25" s="13"/>
      <c r="J25" s="12" t="str">
        <f ca="1">IFERROR(VLOOKUP(DAY(J22)&amp;"x4",$T:$U,2,FALSE),"")</f>
        <v/>
      </c>
      <c r="K25" s="13"/>
      <c r="L25" s="12" t="str">
        <f ca="1">IFERROR(VLOOKUP(DAY(L22)&amp;"x4",$T:$U,2,FALSE),"")</f>
        <v/>
      </c>
      <c r="M25" s="13"/>
      <c r="N25" s="12" t="str">
        <f ca="1">IFERROR(VLOOKUP(DAY(N22)&amp;"x4",$T:$U,2,FALSE),"")</f>
        <v/>
      </c>
      <c r="O25" s="13"/>
      <c r="Q25" s="7" t="str">
        <f t="shared" si="0"/>
        <v>9x22</v>
      </c>
      <c r="R25" s="8" t="str">
        <f>IFERROR(VLOOKUP(Q25,Calendar!$AF:$AH,2,FALSE),"")</f>
        <v/>
      </c>
      <c r="S25" s="7" t="str">
        <f t="shared" si="1"/>
        <v/>
      </c>
      <c r="T25" s="8" t="str">
        <f>S25&amp;"x"&amp;COUNTIF($S$3:S25,S25)</f>
        <v>x22</v>
      </c>
      <c r="U25" s="9" t="str">
        <f>IFERROR(VLOOKUP(Q25,Calendar!$AF:$AH,3,FALSE),"")</f>
        <v/>
      </c>
    </row>
    <row r="26" spans="2:21" x14ac:dyDescent="0.25">
      <c r="B26" s="12" t="str">
        <f ca="1">IFERROR(VLOOKUP(DAY(B22)&amp;"x5",$T:$U,2,FALSE),"")</f>
        <v/>
      </c>
      <c r="C26" s="13"/>
      <c r="D26" s="12" t="str">
        <f ca="1">IFERROR(VLOOKUP(DAY(D22)&amp;"x5",$T:$U,2,FALSE),"")</f>
        <v/>
      </c>
      <c r="E26" s="13"/>
      <c r="F26" s="12" t="str">
        <f ca="1">IFERROR(VLOOKUP(DAY(F22)&amp;"x5",$T:$U,2,FALSE),"")</f>
        <v/>
      </c>
      <c r="G26" s="13"/>
      <c r="H26" s="12" t="str">
        <f ca="1">IFERROR(VLOOKUP(DAY(H22)&amp;"x5",$T:$U,2,FALSE),"")</f>
        <v/>
      </c>
      <c r="I26" s="13"/>
      <c r="J26" s="12" t="str">
        <f ca="1">IFERROR(VLOOKUP(DAY(J22)&amp;"x5",$T:$U,2,FALSE),"")</f>
        <v/>
      </c>
      <c r="K26" s="13"/>
      <c r="L26" s="12" t="str">
        <f ca="1">IFERROR(VLOOKUP(DAY(L22)&amp;"x5",$T:$U,2,FALSE),"")</f>
        <v/>
      </c>
      <c r="M26" s="13"/>
      <c r="N26" s="12" t="str">
        <f ca="1">IFERROR(VLOOKUP(DAY(N22)&amp;"x5",$T:$U,2,FALSE),"")</f>
        <v/>
      </c>
      <c r="O26" s="13"/>
      <c r="Q26" s="7" t="str">
        <f t="shared" si="0"/>
        <v>9x23</v>
      </c>
      <c r="R26" s="8" t="str">
        <f>IFERROR(VLOOKUP(Q26,Calendar!$AF:$AH,2,FALSE),"")</f>
        <v/>
      </c>
      <c r="S26" s="7" t="str">
        <f t="shared" si="1"/>
        <v/>
      </c>
      <c r="T26" s="8" t="str">
        <f>S26&amp;"x"&amp;COUNTIF($S$3:S26,S26)</f>
        <v>x23</v>
      </c>
      <c r="U26" s="9" t="str">
        <f>IFERROR(VLOOKUP(Q26,Calendar!$AF:$AH,3,FALSE),"")</f>
        <v/>
      </c>
    </row>
    <row r="27" spans="2:21" x14ac:dyDescent="0.25">
      <c r="B27" s="14" t="str">
        <f ca="1">IFERROR(VLOOKUP(DAY(B22)&amp;"x6",$T:$U,2,FALSE),"")</f>
        <v/>
      </c>
      <c r="C27" s="15"/>
      <c r="D27" s="14" t="str">
        <f ca="1">IFERROR(VLOOKUP(DAY(D22)&amp;"x6",$T:$U,2,FALSE),"")</f>
        <v/>
      </c>
      <c r="E27" s="15"/>
      <c r="F27" s="14" t="str">
        <f ca="1">IFERROR(VLOOKUP(DAY(F22)&amp;"x6",$T:$U,2,FALSE),"")</f>
        <v/>
      </c>
      <c r="G27" s="15"/>
      <c r="H27" s="14" t="str">
        <f ca="1">IFERROR(VLOOKUP(DAY(H22)&amp;"x6",$T:$U,2,FALSE),"")</f>
        <v/>
      </c>
      <c r="I27" s="15"/>
      <c r="J27" s="14" t="str">
        <f ca="1">IFERROR(VLOOKUP(DAY(J22)&amp;"x6",$T:$U,2,FALSE),"")</f>
        <v/>
      </c>
      <c r="K27" s="15"/>
      <c r="L27" s="14" t="str">
        <f ca="1">IFERROR(VLOOKUP(DAY(L22)&amp;"x6",$T:$U,2,FALSE),"")</f>
        <v/>
      </c>
      <c r="M27" s="15"/>
      <c r="N27" s="14" t="str">
        <f ca="1">IFERROR(VLOOKUP(DAY(N22)&amp;"x6",$T:$U,2,FALSE),"")</f>
        <v/>
      </c>
      <c r="O27" s="15"/>
      <c r="Q27" s="7" t="str">
        <f t="shared" si="0"/>
        <v>9x24</v>
      </c>
      <c r="R27" s="8" t="str">
        <f>IFERROR(VLOOKUP(Q27,Calendar!$AF:$AH,2,FALSE),"")</f>
        <v/>
      </c>
      <c r="S27" s="7" t="str">
        <f t="shared" si="1"/>
        <v/>
      </c>
      <c r="T27" s="8" t="str">
        <f>S27&amp;"x"&amp;COUNTIF($S$3:S27,S27)</f>
        <v>x24</v>
      </c>
      <c r="U27" s="9" t="str">
        <f>IFERROR(VLOOKUP(Q27,Calendar!$AF:$AH,3,FALSE),"")</f>
        <v/>
      </c>
    </row>
    <row r="28" spans="2:21" ht="15" customHeight="1" x14ac:dyDescent="0.25">
      <c r="B28" s="5">
        <f ca="1">OFFSET(Calendar!T27,4,0)</f>
        <v>41546</v>
      </c>
      <c r="C28" s="6" t="str">
        <f ca="1">IFERROR(VLOOKUP(DAY(B28)&amp;"x1",$T:$U,2,FALSE),"")</f>
        <v/>
      </c>
      <c r="D28" s="5">
        <f ca="1">OFFSET(Calendar!T27,4,1)</f>
        <v>41547</v>
      </c>
      <c r="E28" s="6" t="str">
        <f ca="1">IFERROR(VLOOKUP(DAY(D28)&amp;"x1",$T:$U,2,FALSE),"")</f>
        <v/>
      </c>
      <c r="F28" s="5" t="str">
        <f ca="1">OFFSET(Calendar!T27,4,2)</f>
        <v/>
      </c>
      <c r="G28" s="6" t="str">
        <f ca="1">IFERROR(VLOOKUP(DAY(F28)&amp;"x1",$T:$U,2,FALSE),"")</f>
        <v/>
      </c>
      <c r="H28" s="5" t="str">
        <f ca="1">OFFSET(Calendar!T27,4,3)</f>
        <v/>
      </c>
      <c r="I28" s="6" t="str">
        <f ca="1">IFERROR(VLOOKUP(DAY(H28)&amp;"x1",$T:$U,2,FALSE),"")</f>
        <v/>
      </c>
      <c r="J28" s="5" t="str">
        <f ca="1">OFFSET(Calendar!T27,4,4)</f>
        <v/>
      </c>
      <c r="K28" s="6" t="str">
        <f ca="1">IFERROR(VLOOKUP(DAY(J28)&amp;"x1",$T:$U,2,FALSE),"")</f>
        <v/>
      </c>
      <c r="L28" s="5" t="str">
        <f ca="1">OFFSET(Calendar!T27,4,5)</f>
        <v/>
      </c>
      <c r="M28" s="6" t="str">
        <f ca="1">IFERROR(VLOOKUP(DAY(L28)&amp;"x1",$T:$U,2,FALSE),"")</f>
        <v/>
      </c>
      <c r="N28" s="5" t="str">
        <f ca="1">OFFSET(Calendar!T27,4,6)</f>
        <v/>
      </c>
      <c r="O28" s="6" t="str">
        <f ca="1">IFERROR(VLOOKUP(DAY(N28)&amp;"x1",$T:$U,2,FALSE),"")</f>
        <v/>
      </c>
      <c r="Q28" s="7" t="str">
        <f t="shared" si="0"/>
        <v>9x25</v>
      </c>
      <c r="R28" s="8" t="str">
        <f>IFERROR(VLOOKUP(Q28,Calendar!$AF:$AH,2,FALSE),"")</f>
        <v/>
      </c>
      <c r="S28" s="7" t="str">
        <f t="shared" si="1"/>
        <v/>
      </c>
      <c r="T28" s="8" t="str">
        <f>S28&amp;"x"&amp;COUNTIF($S$3:S28,S28)</f>
        <v>x25</v>
      </c>
      <c r="U28" s="9" t="str">
        <f>IFERROR(VLOOKUP(Q28,Calendar!$AF:$AH,3,FALSE),"")</f>
        <v/>
      </c>
    </row>
    <row r="29" spans="2:21" ht="15" customHeight="1" x14ac:dyDescent="0.25">
      <c r="B29" s="10"/>
      <c r="C29" s="11" t="str">
        <f ca="1">IFERROR(VLOOKUP(DAY(B28)&amp;"x2",$T:$U,2,FALSE),"")</f>
        <v/>
      </c>
      <c r="D29" s="10"/>
      <c r="E29" s="11" t="str">
        <f ca="1">IFERROR(VLOOKUP(DAY(D28)&amp;"x2",$T:$U,2,FALSE),"")</f>
        <v/>
      </c>
      <c r="F29" s="10"/>
      <c r="G29" s="11" t="str">
        <f ca="1">IFERROR(VLOOKUP(DAY(F28)&amp;"x2",$T:$U,2,FALSE),"")</f>
        <v/>
      </c>
      <c r="H29" s="10"/>
      <c r="I29" s="11" t="str">
        <f ca="1">IFERROR(VLOOKUP(DAY(H28)&amp;"x2",$T:$U,2,FALSE),"")</f>
        <v/>
      </c>
      <c r="J29" s="10"/>
      <c r="K29" s="11" t="str">
        <f ca="1">IFERROR(VLOOKUP(DAY(J28)&amp;"x2",$T:$U,2,FALSE),"")</f>
        <v/>
      </c>
      <c r="L29" s="10"/>
      <c r="M29" s="11" t="str">
        <f ca="1">IFERROR(VLOOKUP(DAY(L28)&amp;"x2",$T:$U,2,FALSE),"")</f>
        <v/>
      </c>
      <c r="N29" s="10"/>
      <c r="O29" s="11" t="str">
        <f ca="1">IFERROR(VLOOKUP(DAY(N28)&amp;"x2",$T:$U,2,FALSE),"")</f>
        <v/>
      </c>
      <c r="Q29" s="7" t="str">
        <f t="shared" si="0"/>
        <v>9x26</v>
      </c>
      <c r="R29" s="8" t="str">
        <f>IFERROR(VLOOKUP(Q29,Calendar!$AF:$AH,2,FALSE),"")</f>
        <v/>
      </c>
      <c r="S29" s="7" t="str">
        <f t="shared" si="1"/>
        <v/>
      </c>
      <c r="T29" s="8" t="str">
        <f>S29&amp;"x"&amp;COUNTIF($S$3:S29,S29)</f>
        <v>x26</v>
      </c>
      <c r="U29" s="9" t="str">
        <f>IFERROR(VLOOKUP(Q29,Calendar!$AF:$AH,3,FALSE),"")</f>
        <v/>
      </c>
    </row>
    <row r="30" spans="2:21" x14ac:dyDescent="0.25">
      <c r="B30" s="12" t="str">
        <f ca="1">IFERROR(VLOOKUP(DAY(B28)&amp;"x3",$T:$U,2,FALSE),"")</f>
        <v/>
      </c>
      <c r="C30" s="13"/>
      <c r="D30" s="12" t="str">
        <f ca="1">IFERROR(VLOOKUP(DAY(D28)&amp;"x3",$T:$U,2,FALSE),"")</f>
        <v/>
      </c>
      <c r="E30" s="13"/>
      <c r="F30" s="12" t="str">
        <f ca="1">IFERROR(VLOOKUP(DAY(F28)&amp;"x3",$T:$U,2,FALSE),"")</f>
        <v/>
      </c>
      <c r="G30" s="13"/>
      <c r="H30" s="12" t="str">
        <f ca="1">IFERROR(VLOOKUP(DAY(H28)&amp;"x3",$T:$U,2,FALSE),"")</f>
        <v/>
      </c>
      <c r="I30" s="13"/>
      <c r="J30" s="12" t="str">
        <f ca="1">IFERROR(VLOOKUP(DAY(J28)&amp;"x3",$T:$U,2,FALSE),"")</f>
        <v/>
      </c>
      <c r="K30" s="13"/>
      <c r="L30" s="12" t="str">
        <f ca="1">IFERROR(VLOOKUP(DAY(L28)&amp;"x3",$T:$U,2,FALSE),"")</f>
        <v/>
      </c>
      <c r="M30" s="13"/>
      <c r="N30" s="12" t="str">
        <f ca="1">IFERROR(VLOOKUP(DAY(N28)&amp;"x3",$T:$U,2,FALSE),"")</f>
        <v/>
      </c>
      <c r="O30" s="13"/>
      <c r="Q30" s="7" t="str">
        <f t="shared" si="0"/>
        <v>9x27</v>
      </c>
      <c r="R30" s="8" t="str">
        <f>IFERROR(VLOOKUP(Q30,Calendar!$AF:$AH,2,FALSE),"")</f>
        <v/>
      </c>
      <c r="S30" s="7" t="str">
        <f t="shared" si="1"/>
        <v/>
      </c>
      <c r="T30" s="8" t="str">
        <f>S30&amp;"x"&amp;COUNTIF($S$3:S30,S30)</f>
        <v>x27</v>
      </c>
      <c r="U30" s="9" t="str">
        <f>IFERROR(VLOOKUP(Q30,Calendar!$AF:$AH,3,FALSE),"")</f>
        <v/>
      </c>
    </row>
    <row r="31" spans="2:21" x14ac:dyDescent="0.25">
      <c r="B31" s="12" t="str">
        <f ca="1">IFERROR(VLOOKUP(DAY(B28)&amp;"x4",$T:$U,2,FALSE),"")</f>
        <v/>
      </c>
      <c r="C31" s="13"/>
      <c r="D31" s="12" t="str">
        <f ca="1">IFERROR(VLOOKUP(DAY(D28)&amp;"x4",$T:$U,2,FALSE),"")</f>
        <v/>
      </c>
      <c r="E31" s="13"/>
      <c r="F31" s="12" t="str">
        <f ca="1">IFERROR(VLOOKUP(DAY(F28)&amp;"x4",$T:$U,2,FALSE),"")</f>
        <v/>
      </c>
      <c r="G31" s="13"/>
      <c r="H31" s="12" t="str">
        <f ca="1">IFERROR(VLOOKUP(DAY(H28)&amp;"x4",$T:$U,2,FALSE),"")</f>
        <v/>
      </c>
      <c r="I31" s="13"/>
      <c r="J31" s="12" t="str">
        <f ca="1">IFERROR(VLOOKUP(DAY(J28)&amp;"x4",$T:$U,2,FALSE),"")</f>
        <v/>
      </c>
      <c r="K31" s="13"/>
      <c r="L31" s="12" t="str">
        <f ca="1">IFERROR(VLOOKUP(DAY(L28)&amp;"x4",$T:$U,2,FALSE),"")</f>
        <v/>
      </c>
      <c r="M31" s="13"/>
      <c r="N31" s="12" t="str">
        <f ca="1">IFERROR(VLOOKUP(DAY(N28)&amp;"x4",$T:$U,2,FALSE),"")</f>
        <v/>
      </c>
      <c r="O31" s="13"/>
      <c r="Q31" s="7" t="str">
        <f t="shared" si="0"/>
        <v>9x28</v>
      </c>
      <c r="R31" s="8" t="str">
        <f>IFERROR(VLOOKUP(Q31,Calendar!$AF:$AH,2,FALSE),"")</f>
        <v/>
      </c>
      <c r="S31" s="7" t="str">
        <f t="shared" si="1"/>
        <v/>
      </c>
      <c r="T31" s="8" t="str">
        <f>S31&amp;"x"&amp;COUNTIF($S$3:S31,S31)</f>
        <v>x28</v>
      </c>
      <c r="U31" s="9" t="str">
        <f>IFERROR(VLOOKUP(Q31,Calendar!$AF:$AH,3,FALSE),"")</f>
        <v/>
      </c>
    </row>
    <row r="32" spans="2:21" x14ac:dyDescent="0.25">
      <c r="B32" s="12" t="str">
        <f ca="1">IFERROR(VLOOKUP(DAY(B28)&amp;"x5",$T:$U,2,FALSE),"")</f>
        <v/>
      </c>
      <c r="C32" s="13"/>
      <c r="D32" s="12" t="str">
        <f ca="1">IFERROR(VLOOKUP(DAY(D28)&amp;"x5",$T:$U,2,FALSE),"")</f>
        <v/>
      </c>
      <c r="E32" s="13"/>
      <c r="F32" s="12" t="str">
        <f ca="1">IFERROR(VLOOKUP(DAY(F28)&amp;"x5",$T:$U,2,FALSE),"")</f>
        <v/>
      </c>
      <c r="G32" s="13"/>
      <c r="H32" s="12" t="str">
        <f ca="1">IFERROR(VLOOKUP(DAY(H28)&amp;"x5",$T:$U,2,FALSE),"")</f>
        <v/>
      </c>
      <c r="I32" s="13"/>
      <c r="J32" s="12" t="str">
        <f ca="1">IFERROR(VLOOKUP(DAY(J28)&amp;"x5",$T:$U,2,FALSE),"")</f>
        <v/>
      </c>
      <c r="K32" s="13"/>
      <c r="L32" s="12" t="str">
        <f ca="1">IFERROR(VLOOKUP(DAY(L28)&amp;"x5",$T:$U,2,FALSE),"")</f>
        <v/>
      </c>
      <c r="M32" s="13"/>
      <c r="N32" s="12" t="str">
        <f ca="1">IFERROR(VLOOKUP(DAY(N28)&amp;"x5",$T:$U,2,FALSE),"")</f>
        <v/>
      </c>
      <c r="O32" s="13"/>
      <c r="Q32" s="7" t="str">
        <f t="shared" si="0"/>
        <v>9x29</v>
      </c>
      <c r="R32" s="8" t="str">
        <f>IFERROR(VLOOKUP(Q32,Calendar!$AF:$AH,2,FALSE),"")</f>
        <v/>
      </c>
      <c r="S32" s="7" t="str">
        <f t="shared" si="1"/>
        <v/>
      </c>
      <c r="T32" s="8" t="str">
        <f>S32&amp;"x"&amp;COUNTIF($S$3:S32,S32)</f>
        <v>x29</v>
      </c>
      <c r="U32" s="9" t="str">
        <f>IFERROR(VLOOKUP(Q32,Calendar!$AF:$AH,3,FALSE),"")</f>
        <v/>
      </c>
    </row>
    <row r="33" spans="2:21" x14ac:dyDescent="0.25">
      <c r="B33" s="14" t="str">
        <f ca="1">IFERROR(VLOOKUP(DAY(B28)&amp;"x6",$T:$U,2,FALSE),"")</f>
        <v/>
      </c>
      <c r="C33" s="15"/>
      <c r="D33" s="14" t="str">
        <f ca="1">IFERROR(VLOOKUP(DAY(D28)&amp;"x6",$T:$U,2,FALSE),"")</f>
        <v/>
      </c>
      <c r="E33" s="15"/>
      <c r="F33" s="14" t="str">
        <f ca="1">IFERROR(VLOOKUP(DAY(F28)&amp;"x6",$T:$U,2,FALSE),"")</f>
        <v/>
      </c>
      <c r="G33" s="15"/>
      <c r="H33" s="14" t="str">
        <f ca="1">IFERROR(VLOOKUP(DAY(H28)&amp;"x6",$T:$U,2,FALSE),"")</f>
        <v/>
      </c>
      <c r="I33" s="15"/>
      <c r="J33" s="14" t="str">
        <f ca="1">IFERROR(VLOOKUP(DAY(J28)&amp;"x6",$T:$U,2,FALSE),"")</f>
        <v/>
      </c>
      <c r="K33" s="15"/>
      <c r="L33" s="14" t="str">
        <f ca="1">IFERROR(VLOOKUP(DAY(L28)&amp;"x6",$T:$U,2,FALSE),"")</f>
        <v/>
      </c>
      <c r="M33" s="15"/>
      <c r="N33" s="14" t="str">
        <f ca="1">IFERROR(VLOOKUP(DAY(N28)&amp;"x6",$T:$U,2,FALSE),"")</f>
        <v/>
      </c>
      <c r="O33" s="15"/>
      <c r="Q33" s="7" t="str">
        <f t="shared" si="0"/>
        <v>9x30</v>
      </c>
      <c r="R33" s="8" t="str">
        <f>IFERROR(VLOOKUP(Q33,Calendar!$AF:$AH,2,FALSE),"")</f>
        <v/>
      </c>
      <c r="S33" s="7" t="str">
        <f t="shared" si="1"/>
        <v/>
      </c>
      <c r="T33" s="8" t="str">
        <f>S33&amp;"x"&amp;COUNTIF($S$3:S33,S33)</f>
        <v>x30</v>
      </c>
      <c r="U33" s="9" t="str">
        <f>IFERROR(VLOOKUP(Q33,Calendar!$AF:$AH,3,FALSE),"")</f>
        <v/>
      </c>
    </row>
    <row r="34" spans="2:21" ht="15" customHeight="1" x14ac:dyDescent="0.25">
      <c r="B34" s="5" t="str">
        <f ca="1">OFFSET(Calendar!T27,5,0)</f>
        <v/>
      </c>
      <c r="C34" s="6" t="str">
        <f ca="1">IFERROR(VLOOKUP(DAY(B34)&amp;"x1",$T:$U,2,FALSE),"")</f>
        <v/>
      </c>
      <c r="D34" s="5" t="str">
        <f ca="1">OFFSET(Calendar!T27,5,1)</f>
        <v/>
      </c>
      <c r="E34" s="6" t="str">
        <f ca="1">IFERROR(VLOOKUP(DAY(D34)&amp;"x1",$T:$U,2,FALSE),"")</f>
        <v/>
      </c>
      <c r="F34" s="5" t="str">
        <f ca="1">OFFSET(Calendar!T27,5,2)</f>
        <v/>
      </c>
      <c r="G34" s="6" t="str">
        <f ca="1">IFERROR(VLOOKUP(DAY(F34)&amp;"x1",$T:$U,2,FALSE),"")</f>
        <v/>
      </c>
      <c r="H34" s="5" t="str">
        <f ca="1">OFFSET(Calendar!T27,5,3)</f>
        <v/>
      </c>
      <c r="I34" s="6" t="str">
        <f ca="1">IFERROR(VLOOKUP(DAY(H34)&amp;"x1",$T:$U,2,FALSE),"")</f>
        <v/>
      </c>
      <c r="J34" s="5" t="str">
        <f ca="1">OFFSET(Calendar!T27,5,4)</f>
        <v/>
      </c>
      <c r="K34" s="6" t="str">
        <f ca="1">IFERROR(VLOOKUP(DAY(J34)&amp;"x1",$T:$U,2,FALSE),"")</f>
        <v/>
      </c>
      <c r="L34" s="5" t="str">
        <f ca="1">OFFSET(Calendar!T27,5,5)</f>
        <v/>
      </c>
      <c r="M34" s="6" t="str">
        <f ca="1">IFERROR(VLOOKUP(DAY(L34)&amp;"x1",$T:$U,2,FALSE),"")</f>
        <v/>
      </c>
      <c r="N34" s="5" t="str">
        <f ca="1">OFFSET(Calendar!T27,5,6)</f>
        <v/>
      </c>
      <c r="O34" s="6" t="str">
        <f ca="1">IFERROR(VLOOKUP(DAY(N34)&amp;"x1",$T:$U,2,FALSE),"")</f>
        <v/>
      </c>
      <c r="Q34" s="7" t="str">
        <f t="shared" si="0"/>
        <v>9x31</v>
      </c>
      <c r="R34" s="8" t="str">
        <f>IFERROR(VLOOKUP(Q34,Calendar!$AF:$AH,2,FALSE),"")</f>
        <v/>
      </c>
      <c r="S34" s="7" t="str">
        <f t="shared" si="1"/>
        <v/>
      </c>
      <c r="T34" s="8" t="str">
        <f>S34&amp;"x"&amp;COUNTIF($S$3:S34,S34)</f>
        <v>x31</v>
      </c>
      <c r="U34" s="9" t="str">
        <f>IFERROR(VLOOKUP(Q34,Calendar!$AF:$AH,3,FALSE),"")</f>
        <v/>
      </c>
    </row>
    <row r="35" spans="2:21" ht="15" customHeight="1" x14ac:dyDescent="0.25">
      <c r="B35" s="10"/>
      <c r="C35" s="11" t="str">
        <f ca="1">IFERROR(VLOOKUP(DAY(B34)&amp;"x2",$T:$U,2,FALSE),"")</f>
        <v/>
      </c>
      <c r="D35" s="10"/>
      <c r="E35" s="11" t="str">
        <f ca="1">IFERROR(VLOOKUP(DAY(D34)&amp;"x2",$T:$U,2,FALSE),"")</f>
        <v/>
      </c>
      <c r="F35" s="10"/>
      <c r="G35" s="11" t="str">
        <f ca="1">IFERROR(VLOOKUP(DAY(F34)&amp;"x2",$T:$U,2,FALSE),"")</f>
        <v/>
      </c>
      <c r="H35" s="10"/>
      <c r="I35" s="11" t="str">
        <f ca="1">IFERROR(VLOOKUP(DAY(H34)&amp;"x2",$T:$U,2,FALSE),"")</f>
        <v/>
      </c>
      <c r="J35" s="10"/>
      <c r="K35" s="11" t="str">
        <f ca="1">IFERROR(VLOOKUP(DAY(J34)&amp;"x2",$T:$U,2,FALSE),"")</f>
        <v/>
      </c>
      <c r="L35" s="10"/>
      <c r="M35" s="11" t="str">
        <f ca="1">IFERROR(VLOOKUP(DAY(L34)&amp;"x2",$T:$U,2,FALSE),"")</f>
        <v/>
      </c>
      <c r="N35" s="10"/>
      <c r="O35" s="11" t="str">
        <f ca="1">IFERROR(VLOOKUP(DAY(N34)&amp;"x2",$T:$U,2,FALSE),"")</f>
        <v/>
      </c>
      <c r="Q35" s="7" t="str">
        <f t="shared" si="0"/>
        <v>9x32</v>
      </c>
      <c r="R35" s="8" t="str">
        <f>IFERROR(VLOOKUP(Q35,Calendar!$AF:$AH,2,FALSE),"")</f>
        <v/>
      </c>
      <c r="S35" s="7" t="str">
        <f t="shared" si="1"/>
        <v/>
      </c>
      <c r="T35" s="8" t="str">
        <f>S35&amp;"x"&amp;COUNTIF($S$3:S35,S35)</f>
        <v>x32</v>
      </c>
      <c r="U35" s="9" t="str">
        <f>IFERROR(VLOOKUP(Q35,Calendar!$AF:$AH,3,FALSE),"")</f>
        <v/>
      </c>
    </row>
    <row r="36" spans="2:21" x14ac:dyDescent="0.25">
      <c r="B36" s="12" t="str">
        <f ca="1">IFERROR(VLOOKUP(DAY(B34)&amp;"x3",$T:$U,2,FALSE),"")</f>
        <v/>
      </c>
      <c r="C36" s="13"/>
      <c r="D36" s="12" t="str">
        <f ca="1">IFERROR(VLOOKUP(DAY(D34)&amp;"x3",$T:$U,2,FALSE),"")</f>
        <v/>
      </c>
      <c r="E36" s="13"/>
      <c r="F36" s="12" t="str">
        <f ca="1">IFERROR(VLOOKUP(DAY(F34)&amp;"x3",$T:$U,2,FALSE),"")</f>
        <v/>
      </c>
      <c r="G36" s="13"/>
      <c r="H36" s="12" t="str">
        <f ca="1">IFERROR(VLOOKUP(DAY(H34)&amp;"x3",$T:$U,2,FALSE),"")</f>
        <v/>
      </c>
      <c r="I36" s="13"/>
      <c r="J36" s="12" t="str">
        <f ca="1">IFERROR(VLOOKUP(DAY(J34)&amp;"x3",$T:$U,2,FALSE),"")</f>
        <v/>
      </c>
      <c r="K36" s="13"/>
      <c r="L36" s="12" t="str">
        <f ca="1">IFERROR(VLOOKUP(DAY(L34)&amp;"x3",$T:$U,2,FALSE),"")</f>
        <v/>
      </c>
      <c r="M36" s="13"/>
      <c r="N36" s="12" t="str">
        <f ca="1">IFERROR(VLOOKUP(DAY(N34)&amp;"x3",$T:$U,2,FALSE),"")</f>
        <v/>
      </c>
      <c r="O36" s="13"/>
      <c r="Q36" s="7" t="str">
        <f t="shared" si="0"/>
        <v>9x33</v>
      </c>
      <c r="R36" s="8" t="str">
        <f>IFERROR(VLOOKUP(Q36,Calendar!$AF:$AH,2,FALSE),"")</f>
        <v/>
      </c>
      <c r="S36" s="7" t="str">
        <f t="shared" si="1"/>
        <v/>
      </c>
      <c r="T36" s="8" t="str">
        <f>S36&amp;"x"&amp;COUNTIF($S$3:S36,S36)</f>
        <v>x33</v>
      </c>
      <c r="U36" s="9" t="str">
        <f>IFERROR(VLOOKUP(Q36,Calendar!$AF:$AH,3,FALSE),"")</f>
        <v/>
      </c>
    </row>
    <row r="37" spans="2:21" x14ac:dyDescent="0.25">
      <c r="B37" s="12" t="str">
        <f ca="1">IFERROR(VLOOKUP(DAY(B34)&amp;"x4",$T:$U,2,FALSE),"")</f>
        <v/>
      </c>
      <c r="C37" s="13"/>
      <c r="D37" s="12" t="str">
        <f ca="1">IFERROR(VLOOKUP(DAY(D34)&amp;"x4",$T:$U,2,FALSE),"")</f>
        <v/>
      </c>
      <c r="E37" s="13"/>
      <c r="F37" s="12" t="str">
        <f ca="1">IFERROR(VLOOKUP(DAY(F34)&amp;"x4",$T:$U,2,FALSE),"")</f>
        <v/>
      </c>
      <c r="G37" s="13"/>
      <c r="H37" s="12" t="str">
        <f ca="1">IFERROR(VLOOKUP(DAY(H34)&amp;"x4",$T:$U,2,FALSE),"")</f>
        <v/>
      </c>
      <c r="I37" s="13"/>
      <c r="J37" s="12" t="str">
        <f ca="1">IFERROR(VLOOKUP(DAY(J34)&amp;"x4",$T:$U,2,FALSE),"")</f>
        <v/>
      </c>
      <c r="K37" s="13"/>
      <c r="L37" s="12" t="str">
        <f ca="1">IFERROR(VLOOKUP(DAY(L34)&amp;"x4",$T:$U,2,FALSE),"")</f>
        <v/>
      </c>
      <c r="M37" s="13"/>
      <c r="N37" s="12" t="str">
        <f ca="1">IFERROR(VLOOKUP(DAY(N34)&amp;"x4",$T:$U,2,FALSE),"")</f>
        <v/>
      </c>
      <c r="O37" s="13"/>
      <c r="Q37" s="7" t="str">
        <f t="shared" si="0"/>
        <v>9x34</v>
      </c>
      <c r="R37" s="8" t="str">
        <f>IFERROR(VLOOKUP(Q37,Calendar!$AF:$AH,2,FALSE),"")</f>
        <v/>
      </c>
      <c r="S37" s="7" t="str">
        <f t="shared" si="1"/>
        <v/>
      </c>
      <c r="T37" s="8" t="str">
        <f>S37&amp;"x"&amp;COUNTIF($S$3:S37,S37)</f>
        <v>x34</v>
      </c>
      <c r="U37" s="9" t="str">
        <f>IFERROR(VLOOKUP(Q37,Calendar!$AF:$AH,3,FALSE),"")</f>
        <v/>
      </c>
    </row>
    <row r="38" spans="2:21" x14ac:dyDescent="0.25">
      <c r="B38" s="12" t="str">
        <f ca="1">IFERROR(VLOOKUP(DAY(B34)&amp;"x5",$T:$U,2,FALSE),"")</f>
        <v/>
      </c>
      <c r="C38" s="13"/>
      <c r="D38" s="12" t="str">
        <f ca="1">IFERROR(VLOOKUP(DAY(D34)&amp;"x5",$T:$U,2,FALSE),"")</f>
        <v/>
      </c>
      <c r="E38" s="13"/>
      <c r="F38" s="12" t="str">
        <f ca="1">IFERROR(VLOOKUP(DAY(F34)&amp;"x5",$T:$U,2,FALSE),"")</f>
        <v/>
      </c>
      <c r="G38" s="13"/>
      <c r="H38" s="12" t="str">
        <f ca="1">IFERROR(VLOOKUP(DAY(H34)&amp;"x5",$T:$U,2,FALSE),"")</f>
        <v/>
      </c>
      <c r="I38" s="13"/>
      <c r="J38" s="12" t="str">
        <f ca="1">IFERROR(VLOOKUP(DAY(J34)&amp;"x5",$T:$U,2,FALSE),"")</f>
        <v/>
      </c>
      <c r="K38" s="13"/>
      <c r="L38" s="12" t="str">
        <f ca="1">IFERROR(VLOOKUP(DAY(L34)&amp;"x5",$T:$U,2,FALSE),"")</f>
        <v/>
      </c>
      <c r="M38" s="13"/>
      <c r="N38" s="12" t="str">
        <f ca="1">IFERROR(VLOOKUP(DAY(N34)&amp;"x5",$T:$U,2,FALSE),"")</f>
        <v/>
      </c>
      <c r="O38" s="13"/>
      <c r="Q38" s="7" t="str">
        <f t="shared" si="0"/>
        <v>9x35</v>
      </c>
      <c r="R38" s="8" t="str">
        <f>IFERROR(VLOOKUP(Q38,Calendar!$AF:$AH,2,FALSE),"")</f>
        <v/>
      </c>
      <c r="S38" s="7" t="str">
        <f t="shared" si="1"/>
        <v/>
      </c>
      <c r="T38" s="8" t="str">
        <f>S38&amp;"x"&amp;COUNTIF($S$3:S38,S38)</f>
        <v>x35</v>
      </c>
      <c r="U38" s="9" t="str">
        <f>IFERROR(VLOOKUP(Q38,Calendar!$AF:$AH,3,FALSE),"")</f>
        <v/>
      </c>
    </row>
    <row r="39" spans="2:21" x14ac:dyDescent="0.25">
      <c r="B39" s="14" t="str">
        <f ca="1">IFERROR(VLOOKUP(DAY(B34)&amp;"x6",$T:$U,2,FALSE),"")</f>
        <v/>
      </c>
      <c r="C39" s="15"/>
      <c r="D39" s="14" t="str">
        <f ca="1">IFERROR(VLOOKUP(DAY(D34)&amp;"x6",$T:$U,2,FALSE),"")</f>
        <v/>
      </c>
      <c r="E39" s="15"/>
      <c r="F39" s="14" t="str">
        <f ca="1">IFERROR(VLOOKUP(DAY(F34)&amp;"x6",$T:$U,2,FALSE),"")</f>
        <v/>
      </c>
      <c r="G39" s="15"/>
      <c r="H39" s="14" t="str">
        <f ca="1">IFERROR(VLOOKUP(DAY(H34)&amp;"x6",$T:$U,2,FALSE),"")</f>
        <v/>
      </c>
      <c r="I39" s="15"/>
      <c r="J39" s="14" t="str">
        <f ca="1">IFERROR(VLOOKUP(DAY(J34)&amp;"x6",$T:$U,2,FALSE),"")</f>
        <v/>
      </c>
      <c r="K39" s="15"/>
      <c r="L39" s="14" t="str">
        <f ca="1">IFERROR(VLOOKUP(DAY(L34)&amp;"x6",$T:$U,2,FALSE),"")</f>
        <v/>
      </c>
      <c r="M39" s="15"/>
      <c r="N39" s="14" t="str">
        <f ca="1">IFERROR(VLOOKUP(DAY(N34)&amp;"x6",$T:$U,2,FALSE),"")</f>
        <v/>
      </c>
      <c r="O39" s="15"/>
      <c r="Q39" s="7" t="str">
        <f t="shared" si="0"/>
        <v>9x36</v>
      </c>
      <c r="R39" s="8" t="str">
        <f>IFERROR(VLOOKUP(Q39,Calendar!$AF:$AH,2,FALSE),"")</f>
        <v/>
      </c>
      <c r="S39" s="7" t="str">
        <f t="shared" si="1"/>
        <v/>
      </c>
      <c r="T39" s="8" t="str">
        <f>S39&amp;"x"&amp;COUNTIF($S$3:S39,S39)</f>
        <v>x36</v>
      </c>
      <c r="U39" s="9" t="str">
        <f>IFERROR(VLOOKUP(Q39,Calendar!$AF:$AH,3,FALSE),"")</f>
        <v/>
      </c>
    </row>
  </sheetData>
  <sheetProtection sheet="1" objects="1" scenarios="1"/>
  <mergeCells count="218">
    <mergeCell ref="N38:O38"/>
    <mergeCell ref="B39:C39"/>
    <mergeCell ref="D39:E39"/>
    <mergeCell ref="F39:G39"/>
    <mergeCell ref="H39:I39"/>
    <mergeCell ref="J39:K39"/>
    <mergeCell ref="L39:M39"/>
    <mergeCell ref="N39:O39"/>
    <mergeCell ref="B38:C38"/>
    <mergeCell ref="D38:E38"/>
    <mergeCell ref="F38:G38"/>
    <mergeCell ref="H38:I38"/>
    <mergeCell ref="J38:K38"/>
    <mergeCell ref="L38:M38"/>
    <mergeCell ref="N36:O36"/>
    <mergeCell ref="B37:C37"/>
    <mergeCell ref="D37:E37"/>
    <mergeCell ref="F37:G37"/>
    <mergeCell ref="H37:I37"/>
    <mergeCell ref="J37:K37"/>
    <mergeCell ref="L37:M37"/>
    <mergeCell ref="N37:O37"/>
    <mergeCell ref="B36:C36"/>
    <mergeCell ref="D36:E36"/>
    <mergeCell ref="F36:G36"/>
    <mergeCell ref="H36:I36"/>
    <mergeCell ref="J36:K36"/>
    <mergeCell ref="L36:M36"/>
    <mergeCell ref="N33:O33"/>
    <mergeCell ref="B34:B35"/>
    <mergeCell ref="D34:D35"/>
    <mergeCell ref="F34:F35"/>
    <mergeCell ref="H34:H35"/>
    <mergeCell ref="J34:J35"/>
    <mergeCell ref="L34:L35"/>
    <mergeCell ref="N34:N35"/>
    <mergeCell ref="B33:C33"/>
    <mergeCell ref="D33:E33"/>
    <mergeCell ref="F33:G33"/>
    <mergeCell ref="H33:I33"/>
    <mergeCell ref="J33:K33"/>
    <mergeCell ref="L33:M33"/>
    <mergeCell ref="N31:O31"/>
    <mergeCell ref="B32:C32"/>
    <mergeCell ref="D32:E32"/>
    <mergeCell ref="F32:G32"/>
    <mergeCell ref="H32:I32"/>
    <mergeCell ref="J32:K32"/>
    <mergeCell ref="L32:M32"/>
    <mergeCell ref="N32:O32"/>
    <mergeCell ref="B31:C31"/>
    <mergeCell ref="D31:E31"/>
    <mergeCell ref="F31:G31"/>
    <mergeCell ref="H31:I31"/>
    <mergeCell ref="J31:K31"/>
    <mergeCell ref="L31:M31"/>
    <mergeCell ref="N28:N29"/>
    <mergeCell ref="B30:C30"/>
    <mergeCell ref="D30:E30"/>
    <mergeCell ref="F30:G30"/>
    <mergeCell ref="H30:I30"/>
    <mergeCell ref="J30:K30"/>
    <mergeCell ref="L30:M30"/>
    <mergeCell ref="N30:O30"/>
    <mergeCell ref="B28:B29"/>
    <mergeCell ref="D28:D29"/>
    <mergeCell ref="F28:F29"/>
    <mergeCell ref="H28:H29"/>
    <mergeCell ref="J28:J29"/>
    <mergeCell ref="L28:L29"/>
    <mergeCell ref="N26:O26"/>
    <mergeCell ref="B27:C27"/>
    <mergeCell ref="D27:E27"/>
    <mergeCell ref="F27:G27"/>
    <mergeCell ref="H27:I27"/>
    <mergeCell ref="J27:K27"/>
    <mergeCell ref="L27:M27"/>
    <mergeCell ref="N27:O27"/>
    <mergeCell ref="B26:C26"/>
    <mergeCell ref="D26:E26"/>
    <mergeCell ref="F26:G26"/>
    <mergeCell ref="H26:I26"/>
    <mergeCell ref="J26:K26"/>
    <mergeCell ref="L26:M26"/>
    <mergeCell ref="N24:O24"/>
    <mergeCell ref="B25:C25"/>
    <mergeCell ref="D25:E25"/>
    <mergeCell ref="F25:G25"/>
    <mergeCell ref="H25:I25"/>
    <mergeCell ref="J25:K25"/>
    <mergeCell ref="L25:M25"/>
    <mergeCell ref="N25:O25"/>
    <mergeCell ref="B24:C24"/>
    <mergeCell ref="D24:E24"/>
    <mergeCell ref="F24:G24"/>
    <mergeCell ref="H24:I24"/>
    <mergeCell ref="J24:K24"/>
    <mergeCell ref="L24:M24"/>
    <mergeCell ref="N21:O21"/>
    <mergeCell ref="B22:B23"/>
    <mergeCell ref="D22:D23"/>
    <mergeCell ref="F22:F23"/>
    <mergeCell ref="H22:H23"/>
    <mergeCell ref="J22:J23"/>
    <mergeCell ref="L22:L23"/>
    <mergeCell ref="N22:N23"/>
    <mergeCell ref="B21:C21"/>
    <mergeCell ref="D21:E21"/>
    <mergeCell ref="F21:G21"/>
    <mergeCell ref="H21:I21"/>
    <mergeCell ref="J21:K21"/>
    <mergeCell ref="L21:M21"/>
    <mergeCell ref="N19:O19"/>
    <mergeCell ref="B20:C20"/>
    <mergeCell ref="D20:E20"/>
    <mergeCell ref="F20:G20"/>
    <mergeCell ref="H20:I20"/>
    <mergeCell ref="J20:K20"/>
    <mergeCell ref="L20:M20"/>
    <mergeCell ref="N20:O20"/>
    <mergeCell ref="B19:C19"/>
    <mergeCell ref="D19:E19"/>
    <mergeCell ref="F19:G19"/>
    <mergeCell ref="H19:I19"/>
    <mergeCell ref="J19:K19"/>
    <mergeCell ref="L19:M19"/>
    <mergeCell ref="N16:N17"/>
    <mergeCell ref="B18:C18"/>
    <mergeCell ref="D18:E18"/>
    <mergeCell ref="F18:G18"/>
    <mergeCell ref="H18:I18"/>
    <mergeCell ref="J18:K18"/>
    <mergeCell ref="L18:M18"/>
    <mergeCell ref="N18:O18"/>
    <mergeCell ref="B16:B17"/>
    <mergeCell ref="D16:D17"/>
    <mergeCell ref="F16:F17"/>
    <mergeCell ref="H16:H17"/>
    <mergeCell ref="J16:J17"/>
    <mergeCell ref="L16:L17"/>
    <mergeCell ref="N14:O14"/>
    <mergeCell ref="B15:C15"/>
    <mergeCell ref="D15:E15"/>
    <mergeCell ref="F15:G15"/>
    <mergeCell ref="H15:I15"/>
    <mergeCell ref="J15:K15"/>
    <mergeCell ref="L15:M15"/>
    <mergeCell ref="N15:O15"/>
    <mergeCell ref="B14:C14"/>
    <mergeCell ref="D14:E14"/>
    <mergeCell ref="F14:G14"/>
    <mergeCell ref="H14:I14"/>
    <mergeCell ref="J14:K14"/>
    <mergeCell ref="L14:M14"/>
    <mergeCell ref="N12:O12"/>
    <mergeCell ref="B13:C13"/>
    <mergeCell ref="D13:E13"/>
    <mergeCell ref="F13:G13"/>
    <mergeCell ref="H13:I13"/>
    <mergeCell ref="J13:K13"/>
    <mergeCell ref="L13:M13"/>
    <mergeCell ref="N13:O13"/>
    <mergeCell ref="B12:C12"/>
    <mergeCell ref="D12:E12"/>
    <mergeCell ref="F12:G12"/>
    <mergeCell ref="H12:I12"/>
    <mergeCell ref="J12:K12"/>
    <mergeCell ref="L12:M12"/>
    <mergeCell ref="N9:O9"/>
    <mergeCell ref="B10:B11"/>
    <mergeCell ref="D10:D11"/>
    <mergeCell ref="F10:F11"/>
    <mergeCell ref="H10:H11"/>
    <mergeCell ref="J10:J11"/>
    <mergeCell ref="L10:L11"/>
    <mergeCell ref="N10:N11"/>
    <mergeCell ref="B9:C9"/>
    <mergeCell ref="D9:E9"/>
    <mergeCell ref="F9:G9"/>
    <mergeCell ref="H9:I9"/>
    <mergeCell ref="J9:K9"/>
    <mergeCell ref="L9:M9"/>
    <mergeCell ref="N7:O7"/>
    <mergeCell ref="B8:C8"/>
    <mergeCell ref="D8:E8"/>
    <mergeCell ref="F8:G8"/>
    <mergeCell ref="H8:I8"/>
    <mergeCell ref="J8:K8"/>
    <mergeCell ref="L8:M8"/>
    <mergeCell ref="N8:O8"/>
    <mergeCell ref="B7:C7"/>
    <mergeCell ref="D7:E7"/>
    <mergeCell ref="F7:G7"/>
    <mergeCell ref="H7:I7"/>
    <mergeCell ref="J7:K7"/>
    <mergeCell ref="L7:M7"/>
    <mergeCell ref="N4:N5"/>
    <mergeCell ref="B6:C6"/>
    <mergeCell ref="D6:E6"/>
    <mergeCell ref="F6:G6"/>
    <mergeCell ref="H6:I6"/>
    <mergeCell ref="J6:K6"/>
    <mergeCell ref="L6:M6"/>
    <mergeCell ref="N6:O6"/>
    <mergeCell ref="B4:B5"/>
    <mergeCell ref="D4:D5"/>
    <mergeCell ref="F4:F5"/>
    <mergeCell ref="H4:H5"/>
    <mergeCell ref="J4:J5"/>
    <mergeCell ref="L4:L5"/>
    <mergeCell ref="B1:O1"/>
    <mergeCell ref="B3:C3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  <pageSetup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39"/>
  <sheetViews>
    <sheetView showGridLines="0" zoomScale="80" zoomScaleNormal="80" workbookViewId="0">
      <selection activeCell="B3" sqref="B3:C3"/>
    </sheetView>
  </sheetViews>
  <sheetFormatPr defaultColWidth="3.42578125" defaultRowHeight="15" x14ac:dyDescent="0.25"/>
  <cols>
    <col min="1" max="1" width="3.42578125" style="2"/>
    <col min="2" max="2" width="5.140625" style="16" customWidth="1"/>
    <col min="3" max="3" width="20.42578125" style="16" customWidth="1"/>
    <col min="4" max="4" width="5.140625" style="16" customWidth="1"/>
    <col min="5" max="5" width="20.42578125" style="16" customWidth="1"/>
    <col min="6" max="6" width="5.140625" style="16" customWidth="1"/>
    <col min="7" max="7" width="20.42578125" style="16" customWidth="1"/>
    <col min="8" max="8" width="5.140625" style="16" customWidth="1"/>
    <col min="9" max="9" width="20.42578125" style="16" customWidth="1"/>
    <col min="10" max="10" width="5.140625" style="16" customWidth="1"/>
    <col min="11" max="11" width="20.42578125" style="16" customWidth="1"/>
    <col min="12" max="12" width="5.140625" style="16" customWidth="1"/>
    <col min="13" max="13" width="20.42578125" style="16" customWidth="1"/>
    <col min="14" max="14" width="5.140625" style="16" customWidth="1"/>
    <col min="15" max="15" width="20.42578125" style="16" customWidth="1"/>
    <col min="16" max="16" width="3.42578125" style="2"/>
    <col min="17" max="17" width="5.28515625" style="2" hidden="1" customWidth="1"/>
    <col min="18" max="18" width="8.5703125" style="2" hidden="1" customWidth="1"/>
    <col min="19" max="19" width="7.85546875" style="2" hidden="1" customWidth="1"/>
    <col min="20" max="20" width="8.5703125" style="2" hidden="1" customWidth="1"/>
    <col min="21" max="21" width="16.28515625" style="2" hidden="1" customWidth="1"/>
    <col min="22" max="16384" width="3.42578125" style="2"/>
  </cols>
  <sheetData>
    <row r="1" spans="2:21" ht="37.5" customHeight="1" x14ac:dyDescent="0.65">
      <c r="B1" s="1">
        <f ca="1">OFFSET(Calendar!B36,-2,0)</f>
        <v>41548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3" spans="2:21" ht="18.75" customHeight="1" x14ac:dyDescent="0.2">
      <c r="B3" s="3" t="str">
        <f>VLOOKUP(1,db_wd,3,FALSE)</f>
        <v>Sunday</v>
      </c>
      <c r="C3" s="3"/>
      <c r="D3" s="3" t="str">
        <f>VLOOKUP(2,db_wd,3,FALSE)</f>
        <v>Monday</v>
      </c>
      <c r="E3" s="3"/>
      <c r="F3" s="3" t="str">
        <f>VLOOKUP(3,db_wd,3,FALSE)</f>
        <v>Tuesday</v>
      </c>
      <c r="G3" s="3"/>
      <c r="H3" s="3" t="str">
        <f>VLOOKUP(4,db_wd,3,FALSE)</f>
        <v>Wednesday</v>
      </c>
      <c r="I3" s="3"/>
      <c r="J3" s="3" t="str">
        <f>VLOOKUP(5,db_wd,3,FALSE)</f>
        <v>Thursday</v>
      </c>
      <c r="K3" s="3"/>
      <c r="L3" s="3" t="str">
        <f>VLOOKUP(6,db_wd,3,FALSE)</f>
        <v>Friday</v>
      </c>
      <c r="M3" s="3"/>
      <c r="N3" s="3" t="str">
        <f>VLOOKUP(7,db_wd,3,FALSE)</f>
        <v>Saturday</v>
      </c>
      <c r="O3" s="3"/>
      <c r="Q3" s="4">
        <v>10</v>
      </c>
      <c r="R3" s="4"/>
      <c r="S3" s="4" t="s">
        <v>60</v>
      </c>
      <c r="T3" s="4"/>
      <c r="U3" s="4"/>
    </row>
    <row r="4" spans="2:21" ht="15" customHeight="1" x14ac:dyDescent="0.25">
      <c r="B4" s="5" t="str">
        <f ca="1">OFFSET(Calendar!B36,0,0)</f>
        <v/>
      </c>
      <c r="C4" s="6" t="str">
        <f ca="1">IFERROR(VLOOKUP(DAY(B4)&amp;"x1",$T:$U,2,FALSE),"")</f>
        <v/>
      </c>
      <c r="D4" s="5" t="str">
        <f ca="1">OFFSET(Calendar!B36,0,1)</f>
        <v/>
      </c>
      <c r="E4" s="6" t="str">
        <f ca="1">IFERROR(VLOOKUP(DAY(D4)&amp;"x1",$T:$U,2,FALSE),"")</f>
        <v/>
      </c>
      <c r="F4" s="5">
        <f ca="1">OFFSET(Calendar!B36,0,2)</f>
        <v>41548</v>
      </c>
      <c r="G4" s="6" t="str">
        <f ca="1">IFERROR(VLOOKUP(DAY(F4)&amp;"x1",$T:$U,2,FALSE),"")</f>
        <v/>
      </c>
      <c r="H4" s="5">
        <f ca="1">OFFSET(Calendar!B36,0,3)</f>
        <v>41549</v>
      </c>
      <c r="I4" s="6" t="str">
        <f ca="1">IFERROR(VLOOKUP(DAY(H4)&amp;"x1",$T:$U,2,FALSE),"")</f>
        <v/>
      </c>
      <c r="J4" s="5">
        <f ca="1">OFFSET(Calendar!B36,0,4)</f>
        <v>41550</v>
      </c>
      <c r="K4" s="6" t="str">
        <f ca="1">IFERROR(VLOOKUP(DAY(J4)&amp;"x1",$T:$U,2,FALSE),"")</f>
        <v/>
      </c>
      <c r="L4" s="5">
        <f ca="1">OFFSET(Calendar!B36,0,5)</f>
        <v>41551</v>
      </c>
      <c r="M4" s="6" t="str">
        <f ca="1">IFERROR(VLOOKUP(DAY(L4)&amp;"x1",$T:$U,2,FALSE),"")</f>
        <v/>
      </c>
      <c r="N4" s="5">
        <f ca="1">OFFSET(Calendar!B36,0,6)</f>
        <v>41552</v>
      </c>
      <c r="O4" s="6" t="str">
        <f ca="1">IFERROR(VLOOKUP(DAY(N4)&amp;"x1",$T:$U,2,FALSE),"")</f>
        <v/>
      </c>
      <c r="Q4" s="7" t="str">
        <f>$Q$3&amp;"x"&amp;(ROW()-3)</f>
        <v>10x1</v>
      </c>
      <c r="R4" s="8">
        <f>IFERROR(VLOOKUP(Q4,Calendar!$AF:$AH,2,FALSE),"")</f>
        <v>41575</v>
      </c>
      <c r="S4" s="7">
        <f>IF(R4="","",DAY(R4))</f>
        <v>28</v>
      </c>
      <c r="T4" s="8" t="str">
        <f>S4&amp;"x"&amp;COUNTIF($S$3:S4,S4)</f>
        <v>28x1</v>
      </c>
      <c r="U4" s="9" t="str">
        <f>IFERROR(VLOOKUP(Q4,Calendar!$AF:$AH,3,FALSE),"")</f>
        <v>October Bank Holiday</v>
      </c>
    </row>
    <row r="5" spans="2:21" ht="15" customHeight="1" x14ac:dyDescent="0.25">
      <c r="B5" s="10"/>
      <c r="C5" s="11" t="str">
        <f ca="1">IFERROR(VLOOKUP(DAY(B4)&amp;"x2",$T:$U,2,FALSE),"")</f>
        <v/>
      </c>
      <c r="D5" s="10"/>
      <c r="E5" s="11" t="str">
        <f ca="1">IFERROR(VLOOKUP(DAY(D4)&amp;"x2",$T:$U,2,FALSE),"")</f>
        <v/>
      </c>
      <c r="F5" s="10"/>
      <c r="G5" s="11" t="str">
        <f ca="1">IFERROR(VLOOKUP(DAY(F4)&amp;"x2",$T:$U,2,FALSE),"")</f>
        <v/>
      </c>
      <c r="H5" s="10"/>
      <c r="I5" s="11" t="str">
        <f ca="1">IFERROR(VLOOKUP(DAY(H4)&amp;"x2",$T:$U,2,FALSE),"")</f>
        <v/>
      </c>
      <c r="J5" s="10"/>
      <c r="K5" s="11" t="str">
        <f ca="1">IFERROR(VLOOKUP(DAY(J4)&amp;"x2",$T:$U,2,FALSE),"")</f>
        <v/>
      </c>
      <c r="L5" s="10"/>
      <c r="M5" s="11" t="str">
        <f ca="1">IFERROR(VLOOKUP(DAY(L4)&amp;"x2",$T:$U,2,FALSE),"")</f>
        <v/>
      </c>
      <c r="N5" s="10"/>
      <c r="O5" s="11" t="str">
        <f ca="1">IFERROR(VLOOKUP(DAY(N4)&amp;"x2",$T:$U,2,FALSE),"")</f>
        <v/>
      </c>
      <c r="Q5" s="7" t="str">
        <f t="shared" ref="Q5:Q39" si="0">$Q$3&amp;"x"&amp;(ROW()-3)</f>
        <v>10x2</v>
      </c>
      <c r="R5" s="8" t="str">
        <f>IFERROR(VLOOKUP(Q5,Calendar!$AF:$AH,2,FALSE),"")</f>
        <v/>
      </c>
      <c r="S5" s="7" t="str">
        <f t="shared" ref="S5:S39" si="1">IF(R5="","",DAY(R5))</f>
        <v/>
      </c>
      <c r="T5" s="8" t="str">
        <f>S5&amp;"x"&amp;COUNTIF($S$3:S5,S5)</f>
        <v>x1</v>
      </c>
      <c r="U5" s="9" t="str">
        <f>IFERROR(VLOOKUP(Q5,Calendar!$AF:$AH,3,FALSE),"")</f>
        <v/>
      </c>
    </row>
    <row r="6" spans="2:21" x14ac:dyDescent="0.25">
      <c r="B6" s="12" t="str">
        <f ca="1">IFERROR(VLOOKUP(DAY(B4)&amp;"x3",$T:$U,2,FALSE),"")</f>
        <v/>
      </c>
      <c r="C6" s="13"/>
      <c r="D6" s="12" t="str">
        <f ca="1">IFERROR(VLOOKUP(DAY(D4)&amp;"x3",$T:$U,2,FALSE),"")</f>
        <v/>
      </c>
      <c r="E6" s="13"/>
      <c r="F6" s="12" t="str">
        <f ca="1">IFERROR(VLOOKUP(DAY(F4)&amp;"x3",$T:$U,2,FALSE),"")</f>
        <v/>
      </c>
      <c r="G6" s="13"/>
      <c r="H6" s="12" t="str">
        <f ca="1">IFERROR(VLOOKUP(DAY(H4)&amp;"x3",$T:$U,2,FALSE),"")</f>
        <v/>
      </c>
      <c r="I6" s="13"/>
      <c r="J6" s="12" t="str">
        <f ca="1">IFERROR(VLOOKUP(DAY(J4)&amp;"x3",$T:$U,2,FALSE),"")</f>
        <v/>
      </c>
      <c r="K6" s="13"/>
      <c r="L6" s="12" t="str">
        <f ca="1">IFERROR(VLOOKUP(DAY(L4)&amp;"x3",$T:$U,2,FALSE),"")</f>
        <v/>
      </c>
      <c r="M6" s="13"/>
      <c r="N6" s="12" t="str">
        <f ca="1">IFERROR(VLOOKUP(DAY(N4)&amp;"x3",$T:$U,2,FALSE),"")</f>
        <v/>
      </c>
      <c r="O6" s="13"/>
      <c r="Q6" s="7" t="str">
        <f t="shared" si="0"/>
        <v>10x3</v>
      </c>
      <c r="R6" s="8" t="str">
        <f>IFERROR(VLOOKUP(Q6,Calendar!$AF:$AH,2,FALSE),"")</f>
        <v/>
      </c>
      <c r="S6" s="7" t="str">
        <f t="shared" si="1"/>
        <v/>
      </c>
      <c r="T6" s="8" t="str">
        <f>S6&amp;"x"&amp;COUNTIF($S$3:S6,S6)</f>
        <v>x2</v>
      </c>
      <c r="U6" s="9" t="str">
        <f>IFERROR(VLOOKUP(Q6,Calendar!$AF:$AH,3,FALSE),"")</f>
        <v/>
      </c>
    </row>
    <row r="7" spans="2:21" x14ac:dyDescent="0.25">
      <c r="B7" s="12" t="str">
        <f ca="1">IFERROR(VLOOKUP(DAY(B4)&amp;"x4",$T:$U,2,FALSE),"")</f>
        <v/>
      </c>
      <c r="C7" s="13"/>
      <c r="D7" s="12" t="str">
        <f ca="1">IFERROR(VLOOKUP(DAY(D4)&amp;"x4",$T:$U,2,FALSE),"")</f>
        <v/>
      </c>
      <c r="E7" s="13"/>
      <c r="F7" s="12" t="str">
        <f ca="1">IFERROR(VLOOKUP(DAY(F4)&amp;"x4",$T:$U,2,FALSE),"")</f>
        <v/>
      </c>
      <c r="G7" s="13"/>
      <c r="H7" s="12" t="str">
        <f ca="1">IFERROR(VLOOKUP(DAY(H4)&amp;"x4",$T:$U,2,FALSE),"")</f>
        <v/>
      </c>
      <c r="I7" s="13"/>
      <c r="J7" s="12" t="str">
        <f ca="1">IFERROR(VLOOKUP(DAY(J4)&amp;"x4",$T:$U,2,FALSE),"")</f>
        <v/>
      </c>
      <c r="K7" s="13"/>
      <c r="L7" s="12" t="str">
        <f ca="1">IFERROR(VLOOKUP(DAY(L4)&amp;"x4",$T:$U,2,FALSE),"")</f>
        <v/>
      </c>
      <c r="M7" s="13"/>
      <c r="N7" s="12" t="str">
        <f ca="1">IFERROR(VLOOKUP(DAY(N4)&amp;"x4",$T:$U,2,FALSE),"")</f>
        <v/>
      </c>
      <c r="O7" s="13"/>
      <c r="Q7" s="7" t="str">
        <f t="shared" si="0"/>
        <v>10x4</v>
      </c>
      <c r="R7" s="8" t="str">
        <f>IFERROR(VLOOKUP(Q7,Calendar!$AF:$AH,2,FALSE),"")</f>
        <v/>
      </c>
      <c r="S7" s="7" t="str">
        <f t="shared" si="1"/>
        <v/>
      </c>
      <c r="T7" s="8" t="str">
        <f>S7&amp;"x"&amp;COUNTIF($S$3:S7,S7)</f>
        <v>x3</v>
      </c>
      <c r="U7" s="9" t="str">
        <f>IFERROR(VLOOKUP(Q7,Calendar!$AF:$AH,3,FALSE),"")</f>
        <v/>
      </c>
    </row>
    <row r="8" spans="2:21" x14ac:dyDescent="0.25">
      <c r="B8" s="12" t="str">
        <f ca="1">IFERROR(VLOOKUP(DAY(B4)&amp;"x5",$T:$U,2,FALSE),"")</f>
        <v/>
      </c>
      <c r="C8" s="13"/>
      <c r="D8" s="12" t="str">
        <f ca="1">IFERROR(VLOOKUP(DAY(D4)&amp;"x5",$T:$U,2,FALSE),"")</f>
        <v/>
      </c>
      <c r="E8" s="13"/>
      <c r="F8" s="12" t="str">
        <f ca="1">IFERROR(VLOOKUP(DAY(F4)&amp;"x5",$T:$U,2,FALSE),"")</f>
        <v/>
      </c>
      <c r="G8" s="13"/>
      <c r="H8" s="12" t="str">
        <f ca="1">IFERROR(VLOOKUP(DAY(H4)&amp;"x5",$T:$U,2,FALSE),"")</f>
        <v/>
      </c>
      <c r="I8" s="13"/>
      <c r="J8" s="12" t="str">
        <f ca="1">IFERROR(VLOOKUP(DAY(J4)&amp;"x5",$T:$U,2,FALSE),"")</f>
        <v/>
      </c>
      <c r="K8" s="13"/>
      <c r="L8" s="12" t="str">
        <f ca="1">IFERROR(VLOOKUP(DAY(L4)&amp;"x5",$T:$U,2,FALSE),"")</f>
        <v/>
      </c>
      <c r="M8" s="13"/>
      <c r="N8" s="12" t="str">
        <f ca="1">IFERROR(VLOOKUP(DAY(N4)&amp;"x5",$T:$U,2,FALSE),"")</f>
        <v/>
      </c>
      <c r="O8" s="13"/>
      <c r="Q8" s="7" t="str">
        <f t="shared" si="0"/>
        <v>10x5</v>
      </c>
      <c r="R8" s="8" t="str">
        <f>IFERROR(VLOOKUP(Q8,Calendar!$AF:$AH,2,FALSE),"")</f>
        <v/>
      </c>
      <c r="S8" s="7" t="str">
        <f t="shared" si="1"/>
        <v/>
      </c>
      <c r="T8" s="8" t="str">
        <f>S8&amp;"x"&amp;COUNTIF($S$3:S8,S8)</f>
        <v>x4</v>
      </c>
      <c r="U8" s="9" t="str">
        <f>IFERROR(VLOOKUP(Q8,Calendar!$AF:$AH,3,FALSE),"")</f>
        <v/>
      </c>
    </row>
    <row r="9" spans="2:21" x14ac:dyDescent="0.25">
      <c r="B9" s="14" t="str">
        <f ca="1">IFERROR(VLOOKUP(DAY(B4)&amp;"x6",$T:$U,2,FALSE),"")</f>
        <v/>
      </c>
      <c r="C9" s="15"/>
      <c r="D9" s="14" t="str">
        <f ca="1">IFERROR(VLOOKUP(DAY(D4)&amp;"x6",$T:$U,2,FALSE),"")</f>
        <v/>
      </c>
      <c r="E9" s="15"/>
      <c r="F9" s="14" t="str">
        <f ca="1">IFERROR(VLOOKUP(DAY(F4)&amp;"x6",$T:$U,2,FALSE),"")</f>
        <v/>
      </c>
      <c r="G9" s="15"/>
      <c r="H9" s="14" t="str">
        <f ca="1">IFERROR(VLOOKUP(DAY(H4)&amp;"x6",$T:$U,2,FALSE),"")</f>
        <v/>
      </c>
      <c r="I9" s="15"/>
      <c r="J9" s="14" t="str">
        <f ca="1">IFERROR(VLOOKUP(DAY(J4)&amp;"x6",$T:$U,2,FALSE),"")</f>
        <v/>
      </c>
      <c r="K9" s="15"/>
      <c r="L9" s="14" t="str">
        <f ca="1">IFERROR(VLOOKUP(DAY(L4)&amp;"x6",$T:$U,2,FALSE),"")</f>
        <v/>
      </c>
      <c r="M9" s="15"/>
      <c r="N9" s="14" t="str">
        <f ca="1">IFERROR(VLOOKUP(DAY(N4)&amp;"x6",$T:$U,2,FALSE),"")</f>
        <v/>
      </c>
      <c r="O9" s="15"/>
      <c r="Q9" s="7" t="str">
        <f t="shared" si="0"/>
        <v>10x6</v>
      </c>
      <c r="R9" s="8" t="str">
        <f>IFERROR(VLOOKUP(Q9,Calendar!$AF:$AH,2,FALSE),"")</f>
        <v/>
      </c>
      <c r="S9" s="7" t="str">
        <f t="shared" si="1"/>
        <v/>
      </c>
      <c r="T9" s="8" t="str">
        <f>S9&amp;"x"&amp;COUNTIF($S$3:S9,S9)</f>
        <v>x5</v>
      </c>
      <c r="U9" s="9" t="str">
        <f>IFERROR(VLOOKUP(Q9,Calendar!$AF:$AH,3,FALSE),"")</f>
        <v/>
      </c>
    </row>
    <row r="10" spans="2:21" ht="15" customHeight="1" x14ac:dyDescent="0.25">
      <c r="B10" s="5">
        <f ca="1">OFFSET(Calendar!B36,1,0)</f>
        <v>41553</v>
      </c>
      <c r="C10" s="6" t="str">
        <f ca="1">IFERROR(VLOOKUP(DAY(B10)&amp;"x1",$T:$U,2,FALSE),"")</f>
        <v/>
      </c>
      <c r="D10" s="5">
        <f ca="1">OFFSET(Calendar!B36,1,1)</f>
        <v>41554</v>
      </c>
      <c r="E10" s="6" t="str">
        <f ca="1">IFERROR(VLOOKUP(DAY(D10)&amp;"x1",$T:$U,2,FALSE),"")</f>
        <v/>
      </c>
      <c r="F10" s="5">
        <f ca="1">OFFSET(Calendar!B36,1,2)</f>
        <v>41555</v>
      </c>
      <c r="G10" s="6" t="str">
        <f ca="1">IFERROR(VLOOKUP(DAY(F10)&amp;"x1",$T:$U,2,FALSE),"")</f>
        <v/>
      </c>
      <c r="H10" s="5">
        <f ca="1">OFFSET(Calendar!B36,1,3)</f>
        <v>41556</v>
      </c>
      <c r="I10" s="6" t="str">
        <f ca="1">IFERROR(VLOOKUP(DAY(H10)&amp;"x1",$T:$U,2,FALSE),"")</f>
        <v/>
      </c>
      <c r="J10" s="5">
        <f ca="1">OFFSET(Calendar!B36,1,4)</f>
        <v>41557</v>
      </c>
      <c r="K10" s="6" t="str">
        <f ca="1">IFERROR(VLOOKUP(DAY(J10)&amp;"x1",$T:$U,2,FALSE),"")</f>
        <v/>
      </c>
      <c r="L10" s="5">
        <f ca="1">OFFSET(Calendar!B36,1,5)</f>
        <v>41558</v>
      </c>
      <c r="M10" s="6" t="str">
        <f ca="1">IFERROR(VLOOKUP(DAY(L10)&amp;"x1",$T:$U,2,FALSE),"")</f>
        <v/>
      </c>
      <c r="N10" s="5">
        <f ca="1">OFFSET(Calendar!B36,1,6)</f>
        <v>41559</v>
      </c>
      <c r="O10" s="6" t="str">
        <f ca="1">IFERROR(VLOOKUP(DAY(N10)&amp;"x1",$T:$U,2,FALSE),"")</f>
        <v/>
      </c>
      <c r="Q10" s="7" t="str">
        <f t="shared" si="0"/>
        <v>10x7</v>
      </c>
      <c r="R10" s="8" t="str">
        <f>IFERROR(VLOOKUP(Q10,Calendar!$AF:$AH,2,FALSE),"")</f>
        <v/>
      </c>
      <c r="S10" s="7" t="str">
        <f t="shared" si="1"/>
        <v/>
      </c>
      <c r="T10" s="8" t="str">
        <f>S10&amp;"x"&amp;COUNTIF($S$3:S10,S10)</f>
        <v>x6</v>
      </c>
      <c r="U10" s="9" t="str">
        <f>IFERROR(VLOOKUP(Q10,Calendar!$AF:$AH,3,FALSE),"")</f>
        <v/>
      </c>
    </row>
    <row r="11" spans="2:21" ht="15" customHeight="1" x14ac:dyDescent="0.25">
      <c r="B11" s="10"/>
      <c r="C11" s="11" t="str">
        <f ca="1">IFERROR(VLOOKUP(DAY(B10)&amp;"x2",$T:$U,2,FALSE),"")</f>
        <v/>
      </c>
      <c r="D11" s="10"/>
      <c r="E11" s="11" t="str">
        <f ca="1">IFERROR(VLOOKUP(DAY(D10)&amp;"x2",$T:$U,2,FALSE),"")</f>
        <v/>
      </c>
      <c r="F11" s="10"/>
      <c r="G11" s="11" t="str">
        <f ca="1">IFERROR(VLOOKUP(DAY(F10)&amp;"x2",$T:$U,2,FALSE),"")</f>
        <v/>
      </c>
      <c r="H11" s="10"/>
      <c r="I11" s="11" t="str">
        <f ca="1">IFERROR(VLOOKUP(DAY(H10)&amp;"x2",$T:$U,2,FALSE),"")</f>
        <v/>
      </c>
      <c r="J11" s="10"/>
      <c r="K11" s="11" t="str">
        <f ca="1">IFERROR(VLOOKUP(DAY(J10)&amp;"x2",$T:$U,2,FALSE),"")</f>
        <v/>
      </c>
      <c r="L11" s="10"/>
      <c r="M11" s="11" t="str">
        <f ca="1">IFERROR(VLOOKUP(DAY(L10)&amp;"x2",$T:$U,2,FALSE),"")</f>
        <v/>
      </c>
      <c r="N11" s="10"/>
      <c r="O11" s="11" t="str">
        <f ca="1">IFERROR(VLOOKUP(DAY(N10)&amp;"x2",$T:$U,2,FALSE),"")</f>
        <v/>
      </c>
      <c r="Q11" s="7" t="str">
        <f t="shared" si="0"/>
        <v>10x8</v>
      </c>
      <c r="R11" s="8" t="str">
        <f>IFERROR(VLOOKUP(Q11,Calendar!$AF:$AH,2,FALSE),"")</f>
        <v/>
      </c>
      <c r="S11" s="7" t="str">
        <f t="shared" si="1"/>
        <v/>
      </c>
      <c r="T11" s="8" t="str">
        <f>S11&amp;"x"&amp;COUNTIF($S$3:S11,S11)</f>
        <v>x7</v>
      </c>
      <c r="U11" s="9" t="str">
        <f>IFERROR(VLOOKUP(Q11,Calendar!$AF:$AH,3,FALSE),"")</f>
        <v/>
      </c>
    </row>
    <row r="12" spans="2:21" x14ac:dyDescent="0.25">
      <c r="B12" s="12" t="str">
        <f ca="1">IFERROR(VLOOKUP(DAY(B10)&amp;"x3",$T:$U,2,FALSE),"")</f>
        <v/>
      </c>
      <c r="C12" s="13"/>
      <c r="D12" s="12" t="str">
        <f ca="1">IFERROR(VLOOKUP(DAY(D10)&amp;"x3",$T:$U,2,FALSE),"")</f>
        <v/>
      </c>
      <c r="E12" s="13"/>
      <c r="F12" s="12" t="str">
        <f ca="1">IFERROR(VLOOKUP(DAY(F10)&amp;"x3",$T:$U,2,FALSE),"")</f>
        <v/>
      </c>
      <c r="G12" s="13"/>
      <c r="H12" s="12" t="str">
        <f ca="1">IFERROR(VLOOKUP(DAY(H10)&amp;"x3",$T:$U,2,FALSE),"")</f>
        <v/>
      </c>
      <c r="I12" s="13"/>
      <c r="J12" s="12" t="str">
        <f ca="1">IFERROR(VLOOKUP(DAY(J10)&amp;"x3",$T:$U,2,FALSE),"")</f>
        <v/>
      </c>
      <c r="K12" s="13"/>
      <c r="L12" s="12" t="str">
        <f ca="1">IFERROR(VLOOKUP(DAY(L10)&amp;"x3",$T:$U,2,FALSE),"")</f>
        <v/>
      </c>
      <c r="M12" s="13"/>
      <c r="N12" s="12" t="str">
        <f ca="1">IFERROR(VLOOKUP(DAY(N10)&amp;"x3",$T:$U,2,FALSE),"")</f>
        <v/>
      </c>
      <c r="O12" s="13"/>
      <c r="Q12" s="7" t="str">
        <f t="shared" si="0"/>
        <v>10x9</v>
      </c>
      <c r="R12" s="8" t="str">
        <f>IFERROR(VLOOKUP(Q12,Calendar!$AF:$AH,2,FALSE),"")</f>
        <v/>
      </c>
      <c r="S12" s="7" t="str">
        <f t="shared" si="1"/>
        <v/>
      </c>
      <c r="T12" s="8" t="str">
        <f>S12&amp;"x"&amp;COUNTIF($S$3:S12,S12)</f>
        <v>x8</v>
      </c>
      <c r="U12" s="9" t="str">
        <f>IFERROR(VLOOKUP(Q12,Calendar!$AF:$AH,3,FALSE),"")</f>
        <v/>
      </c>
    </row>
    <row r="13" spans="2:21" x14ac:dyDescent="0.25">
      <c r="B13" s="12" t="str">
        <f ca="1">IFERROR(VLOOKUP(DAY(B10)&amp;"x4",$T:$U,2,FALSE),"")</f>
        <v/>
      </c>
      <c r="C13" s="13"/>
      <c r="D13" s="12" t="str">
        <f ca="1">IFERROR(VLOOKUP(DAY(D10)&amp;"x4",$T:$U,2,FALSE),"")</f>
        <v/>
      </c>
      <c r="E13" s="13"/>
      <c r="F13" s="12" t="str">
        <f ca="1">IFERROR(VLOOKUP(DAY(F10)&amp;"x4",$T:$U,2,FALSE),"")</f>
        <v/>
      </c>
      <c r="G13" s="13"/>
      <c r="H13" s="12" t="str">
        <f ca="1">IFERROR(VLOOKUP(DAY(H10)&amp;"x4",$T:$U,2,FALSE),"")</f>
        <v/>
      </c>
      <c r="I13" s="13"/>
      <c r="J13" s="12" t="str">
        <f ca="1">IFERROR(VLOOKUP(DAY(J10)&amp;"x4",$T:$U,2,FALSE),"")</f>
        <v/>
      </c>
      <c r="K13" s="13"/>
      <c r="L13" s="12" t="str">
        <f ca="1">IFERROR(VLOOKUP(DAY(L10)&amp;"x4",$T:$U,2,FALSE),"")</f>
        <v/>
      </c>
      <c r="M13" s="13"/>
      <c r="N13" s="12" t="str">
        <f ca="1">IFERROR(VLOOKUP(DAY(N10)&amp;"x4",$T:$U,2,FALSE),"")</f>
        <v/>
      </c>
      <c r="O13" s="13"/>
      <c r="Q13" s="7" t="str">
        <f t="shared" si="0"/>
        <v>10x10</v>
      </c>
      <c r="R13" s="8" t="str">
        <f>IFERROR(VLOOKUP(Q13,Calendar!$AF:$AH,2,FALSE),"")</f>
        <v/>
      </c>
      <c r="S13" s="7" t="str">
        <f t="shared" si="1"/>
        <v/>
      </c>
      <c r="T13" s="8" t="str">
        <f>S13&amp;"x"&amp;COUNTIF($S$3:S13,S13)</f>
        <v>x9</v>
      </c>
      <c r="U13" s="9" t="str">
        <f>IFERROR(VLOOKUP(Q13,Calendar!$AF:$AH,3,FALSE),"")</f>
        <v/>
      </c>
    </row>
    <row r="14" spans="2:21" x14ac:dyDescent="0.25">
      <c r="B14" s="12" t="str">
        <f ca="1">IFERROR(VLOOKUP(DAY(B10)&amp;"x5",$T:$U,2,FALSE),"")</f>
        <v/>
      </c>
      <c r="C14" s="13"/>
      <c r="D14" s="12" t="str">
        <f ca="1">IFERROR(VLOOKUP(DAY(D10)&amp;"x5",$T:$U,2,FALSE),"")</f>
        <v/>
      </c>
      <c r="E14" s="13"/>
      <c r="F14" s="12" t="str">
        <f ca="1">IFERROR(VLOOKUP(DAY(F10)&amp;"x5",$T:$U,2,FALSE),"")</f>
        <v/>
      </c>
      <c r="G14" s="13"/>
      <c r="H14" s="12" t="str">
        <f ca="1">IFERROR(VLOOKUP(DAY(H10)&amp;"x5",$T:$U,2,FALSE),"")</f>
        <v/>
      </c>
      <c r="I14" s="13"/>
      <c r="J14" s="12" t="str">
        <f ca="1">IFERROR(VLOOKUP(DAY(J10)&amp;"x5",$T:$U,2,FALSE),"")</f>
        <v/>
      </c>
      <c r="K14" s="13"/>
      <c r="L14" s="12" t="str">
        <f ca="1">IFERROR(VLOOKUP(DAY(L10)&amp;"x5",$T:$U,2,FALSE),"")</f>
        <v/>
      </c>
      <c r="M14" s="13"/>
      <c r="N14" s="12" t="str">
        <f ca="1">IFERROR(VLOOKUP(DAY(N10)&amp;"x5",$T:$U,2,FALSE),"")</f>
        <v/>
      </c>
      <c r="O14" s="13"/>
      <c r="Q14" s="7" t="str">
        <f t="shared" si="0"/>
        <v>10x11</v>
      </c>
      <c r="R14" s="8" t="str">
        <f>IFERROR(VLOOKUP(Q14,Calendar!$AF:$AH,2,FALSE),"")</f>
        <v/>
      </c>
      <c r="S14" s="7" t="str">
        <f t="shared" si="1"/>
        <v/>
      </c>
      <c r="T14" s="8" t="str">
        <f>S14&amp;"x"&amp;COUNTIF($S$3:S14,S14)</f>
        <v>x10</v>
      </c>
      <c r="U14" s="9" t="str">
        <f>IFERROR(VLOOKUP(Q14,Calendar!$AF:$AH,3,FALSE),"")</f>
        <v/>
      </c>
    </row>
    <row r="15" spans="2:21" x14ac:dyDescent="0.25">
      <c r="B15" s="14" t="str">
        <f ca="1">IFERROR(VLOOKUP(DAY(B10)&amp;"x6",$T:$U,2,FALSE),"")</f>
        <v/>
      </c>
      <c r="C15" s="15"/>
      <c r="D15" s="14" t="str">
        <f ca="1">IFERROR(VLOOKUP(DAY(D10)&amp;"x6",$T:$U,2,FALSE),"")</f>
        <v/>
      </c>
      <c r="E15" s="15"/>
      <c r="F15" s="14" t="str">
        <f ca="1">IFERROR(VLOOKUP(DAY(F10)&amp;"x6",$T:$U,2,FALSE),"")</f>
        <v/>
      </c>
      <c r="G15" s="15"/>
      <c r="H15" s="14" t="str">
        <f ca="1">IFERROR(VLOOKUP(DAY(H10)&amp;"x6",$T:$U,2,FALSE),"")</f>
        <v/>
      </c>
      <c r="I15" s="15"/>
      <c r="J15" s="14" t="str">
        <f ca="1">IFERROR(VLOOKUP(DAY(J10)&amp;"x6",$T:$U,2,FALSE),"")</f>
        <v/>
      </c>
      <c r="K15" s="15"/>
      <c r="L15" s="14" t="str">
        <f ca="1">IFERROR(VLOOKUP(DAY(L10)&amp;"x6",$T:$U,2,FALSE),"")</f>
        <v/>
      </c>
      <c r="M15" s="15"/>
      <c r="N15" s="14" t="str">
        <f ca="1">IFERROR(VLOOKUP(DAY(N10)&amp;"x6",$T:$U,2,FALSE),"")</f>
        <v/>
      </c>
      <c r="O15" s="15"/>
      <c r="Q15" s="7" t="str">
        <f t="shared" si="0"/>
        <v>10x12</v>
      </c>
      <c r="R15" s="8" t="str">
        <f>IFERROR(VLOOKUP(Q15,Calendar!$AF:$AH,2,FALSE),"")</f>
        <v/>
      </c>
      <c r="S15" s="7" t="str">
        <f t="shared" si="1"/>
        <v/>
      </c>
      <c r="T15" s="8" t="str">
        <f>S15&amp;"x"&amp;COUNTIF($S$3:S15,S15)</f>
        <v>x11</v>
      </c>
      <c r="U15" s="9" t="str">
        <f>IFERROR(VLOOKUP(Q15,Calendar!$AF:$AH,3,FALSE),"")</f>
        <v/>
      </c>
    </row>
    <row r="16" spans="2:21" ht="15" customHeight="1" x14ac:dyDescent="0.25">
      <c r="B16" s="5">
        <f ca="1">OFFSET(Calendar!B36,2,0)</f>
        <v>41560</v>
      </c>
      <c r="C16" s="6" t="str">
        <f ca="1">IFERROR(VLOOKUP(DAY(B16)&amp;"x1",$T:$U,2,FALSE),"")</f>
        <v/>
      </c>
      <c r="D16" s="5">
        <f ca="1">OFFSET(Calendar!B36,2,1)</f>
        <v>41561</v>
      </c>
      <c r="E16" s="6" t="str">
        <f ca="1">IFERROR(VLOOKUP(DAY(D16)&amp;"x1",$T:$U,2,FALSE),"")</f>
        <v/>
      </c>
      <c r="F16" s="5">
        <f ca="1">OFFSET(Calendar!B36,2,2)</f>
        <v>41562</v>
      </c>
      <c r="G16" s="6" t="str">
        <f ca="1">IFERROR(VLOOKUP(DAY(F16)&amp;"x1",$T:$U,2,FALSE),"")</f>
        <v/>
      </c>
      <c r="H16" s="5">
        <f ca="1">OFFSET(Calendar!B36,2,3)</f>
        <v>41563</v>
      </c>
      <c r="I16" s="6" t="str">
        <f ca="1">IFERROR(VLOOKUP(DAY(H16)&amp;"x1",$T:$U,2,FALSE),"")</f>
        <v/>
      </c>
      <c r="J16" s="5">
        <f ca="1">OFFSET(Calendar!B36,2,4)</f>
        <v>41564</v>
      </c>
      <c r="K16" s="6" t="str">
        <f ca="1">IFERROR(VLOOKUP(DAY(J16)&amp;"x1",$T:$U,2,FALSE),"")</f>
        <v/>
      </c>
      <c r="L16" s="5">
        <f ca="1">OFFSET(Calendar!B36,2,5)</f>
        <v>41565</v>
      </c>
      <c r="M16" s="6" t="str">
        <f ca="1">IFERROR(VLOOKUP(DAY(L16)&amp;"x1",$T:$U,2,FALSE),"")</f>
        <v/>
      </c>
      <c r="N16" s="5">
        <f ca="1">OFFSET(Calendar!B36,2,6)</f>
        <v>41566</v>
      </c>
      <c r="O16" s="6" t="str">
        <f ca="1">IFERROR(VLOOKUP(DAY(N16)&amp;"x1",$T:$U,2,FALSE),"")</f>
        <v/>
      </c>
      <c r="Q16" s="7" t="str">
        <f t="shared" si="0"/>
        <v>10x13</v>
      </c>
      <c r="R16" s="8" t="str">
        <f>IFERROR(VLOOKUP(Q16,Calendar!$AF:$AH,2,FALSE),"")</f>
        <v/>
      </c>
      <c r="S16" s="7" t="str">
        <f t="shared" si="1"/>
        <v/>
      </c>
      <c r="T16" s="8" t="str">
        <f>S16&amp;"x"&amp;COUNTIF($S$3:S16,S16)</f>
        <v>x12</v>
      </c>
      <c r="U16" s="9" t="str">
        <f>IFERROR(VLOOKUP(Q16,Calendar!$AF:$AH,3,FALSE),"")</f>
        <v/>
      </c>
    </row>
    <row r="17" spans="2:21" ht="15" customHeight="1" x14ac:dyDescent="0.25">
      <c r="B17" s="10"/>
      <c r="C17" s="11" t="str">
        <f ca="1">IFERROR(VLOOKUP(DAY(B16)&amp;"x2",$T:$U,2,FALSE),"")</f>
        <v/>
      </c>
      <c r="D17" s="10"/>
      <c r="E17" s="11" t="str">
        <f ca="1">IFERROR(VLOOKUP(DAY(D16)&amp;"x2",$T:$U,2,FALSE),"")</f>
        <v/>
      </c>
      <c r="F17" s="10"/>
      <c r="G17" s="11" t="str">
        <f ca="1">IFERROR(VLOOKUP(DAY(F16)&amp;"x2",$T:$U,2,FALSE),"")</f>
        <v/>
      </c>
      <c r="H17" s="10"/>
      <c r="I17" s="11" t="str">
        <f ca="1">IFERROR(VLOOKUP(DAY(H16)&amp;"x2",$T:$U,2,FALSE),"")</f>
        <v/>
      </c>
      <c r="J17" s="10"/>
      <c r="K17" s="11" t="str">
        <f ca="1">IFERROR(VLOOKUP(DAY(J16)&amp;"x2",$T:$U,2,FALSE),"")</f>
        <v/>
      </c>
      <c r="L17" s="10"/>
      <c r="M17" s="11" t="str">
        <f ca="1">IFERROR(VLOOKUP(DAY(L16)&amp;"x2",$T:$U,2,FALSE),"")</f>
        <v/>
      </c>
      <c r="N17" s="10"/>
      <c r="O17" s="11" t="str">
        <f ca="1">IFERROR(VLOOKUP(DAY(N16)&amp;"x2",$T:$U,2,FALSE),"")</f>
        <v/>
      </c>
      <c r="Q17" s="7" t="str">
        <f t="shared" si="0"/>
        <v>10x14</v>
      </c>
      <c r="R17" s="8" t="str">
        <f>IFERROR(VLOOKUP(Q17,Calendar!$AF:$AH,2,FALSE),"")</f>
        <v/>
      </c>
      <c r="S17" s="7" t="str">
        <f t="shared" si="1"/>
        <v/>
      </c>
      <c r="T17" s="8" t="str">
        <f>S17&amp;"x"&amp;COUNTIF($S$3:S17,S17)</f>
        <v>x13</v>
      </c>
      <c r="U17" s="9" t="str">
        <f>IFERROR(VLOOKUP(Q17,Calendar!$AF:$AH,3,FALSE),"")</f>
        <v/>
      </c>
    </row>
    <row r="18" spans="2:21" x14ac:dyDescent="0.25">
      <c r="B18" s="12" t="str">
        <f ca="1">IFERROR(VLOOKUP(DAY(B16)&amp;"x3",$T:$U,2,FALSE),"")</f>
        <v/>
      </c>
      <c r="C18" s="13"/>
      <c r="D18" s="12" t="str">
        <f ca="1">IFERROR(VLOOKUP(DAY(D16)&amp;"x3",$T:$U,2,FALSE),"")</f>
        <v/>
      </c>
      <c r="E18" s="13"/>
      <c r="F18" s="12" t="str">
        <f ca="1">IFERROR(VLOOKUP(DAY(F16)&amp;"x3",$T:$U,2,FALSE),"")</f>
        <v/>
      </c>
      <c r="G18" s="13"/>
      <c r="H18" s="12" t="str">
        <f ca="1">IFERROR(VLOOKUP(DAY(H16)&amp;"x3",$T:$U,2,FALSE),"")</f>
        <v/>
      </c>
      <c r="I18" s="13"/>
      <c r="J18" s="12" t="str">
        <f ca="1">IFERROR(VLOOKUP(DAY(J16)&amp;"x3",$T:$U,2,FALSE),"")</f>
        <v/>
      </c>
      <c r="K18" s="13"/>
      <c r="L18" s="12" t="str">
        <f ca="1">IFERROR(VLOOKUP(DAY(L16)&amp;"x3",$T:$U,2,FALSE),"")</f>
        <v/>
      </c>
      <c r="M18" s="13"/>
      <c r="N18" s="12" t="str">
        <f ca="1">IFERROR(VLOOKUP(DAY(N16)&amp;"x3",$T:$U,2,FALSE),"")</f>
        <v/>
      </c>
      <c r="O18" s="13"/>
      <c r="Q18" s="7" t="str">
        <f t="shared" si="0"/>
        <v>10x15</v>
      </c>
      <c r="R18" s="8" t="str">
        <f>IFERROR(VLOOKUP(Q18,Calendar!$AF:$AH,2,FALSE),"")</f>
        <v/>
      </c>
      <c r="S18" s="7" t="str">
        <f t="shared" si="1"/>
        <v/>
      </c>
      <c r="T18" s="8" t="str">
        <f>S18&amp;"x"&amp;COUNTIF($S$3:S18,S18)</f>
        <v>x14</v>
      </c>
      <c r="U18" s="9" t="str">
        <f>IFERROR(VLOOKUP(Q18,Calendar!$AF:$AH,3,FALSE),"")</f>
        <v/>
      </c>
    </row>
    <row r="19" spans="2:21" x14ac:dyDescent="0.25">
      <c r="B19" s="12" t="str">
        <f ca="1">IFERROR(VLOOKUP(DAY(B16)&amp;"x4",$T:$U,2,FALSE),"")</f>
        <v/>
      </c>
      <c r="C19" s="13"/>
      <c r="D19" s="12" t="str">
        <f ca="1">IFERROR(VLOOKUP(DAY(D16)&amp;"x4",$T:$U,2,FALSE),"")</f>
        <v/>
      </c>
      <c r="E19" s="13"/>
      <c r="F19" s="12" t="str">
        <f ca="1">IFERROR(VLOOKUP(DAY(F16)&amp;"x4",$T:$U,2,FALSE),"")</f>
        <v/>
      </c>
      <c r="G19" s="13"/>
      <c r="H19" s="12" t="str">
        <f ca="1">IFERROR(VLOOKUP(DAY(H16)&amp;"x4",$T:$U,2,FALSE),"")</f>
        <v/>
      </c>
      <c r="I19" s="13"/>
      <c r="J19" s="12" t="str">
        <f ca="1">IFERROR(VLOOKUP(DAY(J16)&amp;"x4",$T:$U,2,FALSE),"")</f>
        <v/>
      </c>
      <c r="K19" s="13"/>
      <c r="L19" s="12" t="str">
        <f ca="1">IFERROR(VLOOKUP(DAY(L16)&amp;"x4",$T:$U,2,FALSE),"")</f>
        <v/>
      </c>
      <c r="M19" s="13"/>
      <c r="N19" s="12" t="str">
        <f ca="1">IFERROR(VLOOKUP(DAY(N16)&amp;"x4",$T:$U,2,FALSE),"")</f>
        <v/>
      </c>
      <c r="O19" s="13"/>
      <c r="Q19" s="7" t="str">
        <f t="shared" si="0"/>
        <v>10x16</v>
      </c>
      <c r="R19" s="8" t="str">
        <f>IFERROR(VLOOKUP(Q19,Calendar!$AF:$AH,2,FALSE),"")</f>
        <v/>
      </c>
      <c r="S19" s="7" t="str">
        <f t="shared" si="1"/>
        <v/>
      </c>
      <c r="T19" s="8" t="str">
        <f>S19&amp;"x"&amp;COUNTIF($S$3:S19,S19)</f>
        <v>x15</v>
      </c>
      <c r="U19" s="9" t="str">
        <f>IFERROR(VLOOKUP(Q19,Calendar!$AF:$AH,3,FALSE),"")</f>
        <v/>
      </c>
    </row>
    <row r="20" spans="2:21" x14ac:dyDescent="0.25">
      <c r="B20" s="12" t="str">
        <f ca="1">IFERROR(VLOOKUP(DAY(B16)&amp;"x5",$T:$U,2,FALSE),"")</f>
        <v/>
      </c>
      <c r="C20" s="13"/>
      <c r="D20" s="12" t="str">
        <f ca="1">IFERROR(VLOOKUP(DAY(D16)&amp;"x5",$T:$U,2,FALSE),"")</f>
        <v/>
      </c>
      <c r="E20" s="13"/>
      <c r="F20" s="12" t="str">
        <f ca="1">IFERROR(VLOOKUP(DAY(F16)&amp;"x5",$T:$U,2,FALSE),"")</f>
        <v/>
      </c>
      <c r="G20" s="13"/>
      <c r="H20" s="12" t="str">
        <f ca="1">IFERROR(VLOOKUP(DAY(H16)&amp;"x5",$T:$U,2,FALSE),"")</f>
        <v/>
      </c>
      <c r="I20" s="13"/>
      <c r="J20" s="12" t="str">
        <f ca="1">IFERROR(VLOOKUP(DAY(J16)&amp;"x5",$T:$U,2,FALSE),"")</f>
        <v/>
      </c>
      <c r="K20" s="13"/>
      <c r="L20" s="12" t="str">
        <f ca="1">IFERROR(VLOOKUP(DAY(L16)&amp;"x5",$T:$U,2,FALSE),"")</f>
        <v/>
      </c>
      <c r="M20" s="13"/>
      <c r="N20" s="12" t="str">
        <f ca="1">IFERROR(VLOOKUP(DAY(N16)&amp;"x5",$T:$U,2,FALSE),"")</f>
        <v/>
      </c>
      <c r="O20" s="13"/>
      <c r="Q20" s="7" t="str">
        <f t="shared" si="0"/>
        <v>10x17</v>
      </c>
      <c r="R20" s="8" t="str">
        <f>IFERROR(VLOOKUP(Q20,Calendar!$AF:$AH,2,FALSE),"")</f>
        <v/>
      </c>
      <c r="S20" s="7" t="str">
        <f t="shared" si="1"/>
        <v/>
      </c>
      <c r="T20" s="8" t="str">
        <f>S20&amp;"x"&amp;COUNTIF($S$3:S20,S20)</f>
        <v>x16</v>
      </c>
      <c r="U20" s="9" t="str">
        <f>IFERROR(VLOOKUP(Q20,Calendar!$AF:$AH,3,FALSE),"")</f>
        <v/>
      </c>
    </row>
    <row r="21" spans="2:21" x14ac:dyDescent="0.25">
      <c r="B21" s="14" t="str">
        <f ca="1">IFERROR(VLOOKUP(DAY(B16)&amp;"x6",$T:$U,2,FALSE),"")</f>
        <v/>
      </c>
      <c r="C21" s="15"/>
      <c r="D21" s="14" t="str">
        <f ca="1">IFERROR(VLOOKUP(DAY(D16)&amp;"x6",$T:$U,2,FALSE),"")</f>
        <v/>
      </c>
      <c r="E21" s="15"/>
      <c r="F21" s="14" t="str">
        <f ca="1">IFERROR(VLOOKUP(DAY(F16)&amp;"x6",$T:$U,2,FALSE),"")</f>
        <v/>
      </c>
      <c r="G21" s="15"/>
      <c r="H21" s="14" t="str">
        <f ca="1">IFERROR(VLOOKUP(DAY(H16)&amp;"x6",$T:$U,2,FALSE),"")</f>
        <v/>
      </c>
      <c r="I21" s="15"/>
      <c r="J21" s="14" t="str">
        <f ca="1">IFERROR(VLOOKUP(DAY(J16)&amp;"x6",$T:$U,2,FALSE),"")</f>
        <v/>
      </c>
      <c r="K21" s="15"/>
      <c r="L21" s="14" t="str">
        <f ca="1">IFERROR(VLOOKUP(DAY(L16)&amp;"x6",$T:$U,2,FALSE),"")</f>
        <v/>
      </c>
      <c r="M21" s="15"/>
      <c r="N21" s="14" t="str">
        <f ca="1">IFERROR(VLOOKUP(DAY(N16)&amp;"x6",$T:$U,2,FALSE),"")</f>
        <v/>
      </c>
      <c r="O21" s="15"/>
      <c r="Q21" s="7" t="str">
        <f t="shared" si="0"/>
        <v>10x18</v>
      </c>
      <c r="R21" s="8" t="str">
        <f>IFERROR(VLOOKUP(Q21,Calendar!$AF:$AH,2,FALSE),"")</f>
        <v/>
      </c>
      <c r="S21" s="7" t="str">
        <f t="shared" si="1"/>
        <v/>
      </c>
      <c r="T21" s="8" t="str">
        <f>S21&amp;"x"&amp;COUNTIF($S$3:S21,S21)</f>
        <v>x17</v>
      </c>
      <c r="U21" s="9" t="str">
        <f>IFERROR(VLOOKUP(Q21,Calendar!$AF:$AH,3,FALSE),"")</f>
        <v/>
      </c>
    </row>
    <row r="22" spans="2:21" ht="15" customHeight="1" x14ac:dyDescent="0.25">
      <c r="B22" s="5">
        <f ca="1">OFFSET(Calendar!B36,3,0)</f>
        <v>41567</v>
      </c>
      <c r="C22" s="6" t="str">
        <f ca="1">IFERROR(VLOOKUP(DAY(B22)&amp;"x1",$T:$U,2,FALSE),"")</f>
        <v/>
      </c>
      <c r="D22" s="5">
        <f ca="1">OFFSET(Calendar!B36,3,1)</f>
        <v>41568</v>
      </c>
      <c r="E22" s="6" t="str">
        <f ca="1">IFERROR(VLOOKUP(DAY(D22)&amp;"x1",$T:$U,2,FALSE),"")</f>
        <v/>
      </c>
      <c r="F22" s="5">
        <f ca="1">OFFSET(Calendar!B36,3,2)</f>
        <v>41569</v>
      </c>
      <c r="G22" s="6" t="str">
        <f ca="1">IFERROR(VLOOKUP(DAY(F22)&amp;"x1",$T:$U,2,FALSE),"")</f>
        <v/>
      </c>
      <c r="H22" s="5">
        <f ca="1">OFFSET(Calendar!B36,3,3)</f>
        <v>41570</v>
      </c>
      <c r="I22" s="6" t="str">
        <f ca="1">IFERROR(VLOOKUP(DAY(H22)&amp;"x1",$T:$U,2,FALSE),"")</f>
        <v/>
      </c>
      <c r="J22" s="5">
        <f ca="1">OFFSET(Calendar!B36,3,4)</f>
        <v>41571</v>
      </c>
      <c r="K22" s="6" t="str">
        <f ca="1">IFERROR(VLOOKUP(DAY(J22)&amp;"x1",$T:$U,2,FALSE),"")</f>
        <v/>
      </c>
      <c r="L22" s="5">
        <f ca="1">OFFSET(Calendar!B36,3,5)</f>
        <v>41572</v>
      </c>
      <c r="M22" s="6" t="str">
        <f ca="1">IFERROR(VLOOKUP(DAY(L22)&amp;"x1",$T:$U,2,FALSE),"")</f>
        <v/>
      </c>
      <c r="N22" s="5">
        <f ca="1">OFFSET(Calendar!B36,3,6)</f>
        <v>41573</v>
      </c>
      <c r="O22" s="6" t="str">
        <f ca="1">IFERROR(VLOOKUP(DAY(N22)&amp;"x1",$T:$U,2,FALSE),"")</f>
        <v/>
      </c>
      <c r="Q22" s="7" t="str">
        <f t="shared" si="0"/>
        <v>10x19</v>
      </c>
      <c r="R22" s="8" t="str">
        <f>IFERROR(VLOOKUP(Q22,Calendar!$AF:$AH,2,FALSE),"")</f>
        <v/>
      </c>
      <c r="S22" s="7" t="str">
        <f t="shared" si="1"/>
        <v/>
      </c>
      <c r="T22" s="8" t="str">
        <f>S22&amp;"x"&amp;COUNTIF($S$3:S22,S22)</f>
        <v>x18</v>
      </c>
      <c r="U22" s="9" t="str">
        <f>IFERROR(VLOOKUP(Q22,Calendar!$AF:$AH,3,FALSE),"")</f>
        <v/>
      </c>
    </row>
    <row r="23" spans="2:21" ht="15" customHeight="1" x14ac:dyDescent="0.25">
      <c r="B23" s="10"/>
      <c r="C23" s="11" t="str">
        <f ca="1">IFERROR(VLOOKUP(DAY(B22)&amp;"x2",$T:$U,2,FALSE),"")</f>
        <v/>
      </c>
      <c r="D23" s="10"/>
      <c r="E23" s="11" t="str">
        <f ca="1">IFERROR(VLOOKUP(DAY(D22)&amp;"x2",$T:$U,2,FALSE),"")</f>
        <v/>
      </c>
      <c r="F23" s="10"/>
      <c r="G23" s="11" t="str">
        <f ca="1">IFERROR(VLOOKUP(DAY(F22)&amp;"x2",$T:$U,2,FALSE),"")</f>
        <v/>
      </c>
      <c r="H23" s="10"/>
      <c r="I23" s="11" t="str">
        <f ca="1">IFERROR(VLOOKUP(DAY(H22)&amp;"x2",$T:$U,2,FALSE),"")</f>
        <v/>
      </c>
      <c r="J23" s="10"/>
      <c r="K23" s="11" t="str">
        <f ca="1">IFERROR(VLOOKUP(DAY(J22)&amp;"x2",$T:$U,2,FALSE),"")</f>
        <v/>
      </c>
      <c r="L23" s="10"/>
      <c r="M23" s="11" t="str">
        <f ca="1">IFERROR(VLOOKUP(DAY(L22)&amp;"x2",$T:$U,2,FALSE),"")</f>
        <v/>
      </c>
      <c r="N23" s="10"/>
      <c r="O23" s="11" t="str">
        <f ca="1">IFERROR(VLOOKUP(DAY(N22)&amp;"x2",$T:$U,2,FALSE),"")</f>
        <v/>
      </c>
      <c r="Q23" s="7" t="str">
        <f t="shared" si="0"/>
        <v>10x20</v>
      </c>
      <c r="R23" s="8" t="str">
        <f>IFERROR(VLOOKUP(Q23,Calendar!$AF:$AH,2,FALSE),"")</f>
        <v/>
      </c>
      <c r="S23" s="7" t="str">
        <f t="shared" si="1"/>
        <v/>
      </c>
      <c r="T23" s="8" t="str">
        <f>S23&amp;"x"&amp;COUNTIF($S$3:S23,S23)</f>
        <v>x19</v>
      </c>
      <c r="U23" s="9" t="str">
        <f>IFERROR(VLOOKUP(Q23,Calendar!$AF:$AH,3,FALSE),"")</f>
        <v/>
      </c>
    </row>
    <row r="24" spans="2:21" x14ac:dyDescent="0.25">
      <c r="B24" s="12" t="str">
        <f ca="1">IFERROR(VLOOKUP(DAY(B22)&amp;"x3",$T:$U,2,FALSE),"")</f>
        <v/>
      </c>
      <c r="C24" s="13"/>
      <c r="D24" s="12" t="str">
        <f ca="1">IFERROR(VLOOKUP(DAY(D22)&amp;"x3",$T:$U,2,FALSE),"")</f>
        <v/>
      </c>
      <c r="E24" s="13"/>
      <c r="F24" s="12" t="str">
        <f ca="1">IFERROR(VLOOKUP(DAY(F22)&amp;"x3",$T:$U,2,FALSE),"")</f>
        <v/>
      </c>
      <c r="G24" s="13"/>
      <c r="H24" s="12" t="str">
        <f ca="1">IFERROR(VLOOKUP(DAY(H22)&amp;"x3",$T:$U,2,FALSE),"")</f>
        <v/>
      </c>
      <c r="I24" s="13"/>
      <c r="J24" s="12" t="str">
        <f ca="1">IFERROR(VLOOKUP(DAY(J22)&amp;"x3",$T:$U,2,FALSE),"")</f>
        <v/>
      </c>
      <c r="K24" s="13"/>
      <c r="L24" s="12" t="str">
        <f ca="1">IFERROR(VLOOKUP(DAY(L22)&amp;"x3",$T:$U,2,FALSE),"")</f>
        <v/>
      </c>
      <c r="M24" s="13"/>
      <c r="N24" s="12" t="str">
        <f ca="1">IFERROR(VLOOKUP(DAY(N22)&amp;"x3",$T:$U,2,FALSE),"")</f>
        <v/>
      </c>
      <c r="O24" s="13"/>
      <c r="Q24" s="7" t="str">
        <f t="shared" si="0"/>
        <v>10x21</v>
      </c>
      <c r="R24" s="8" t="str">
        <f>IFERROR(VLOOKUP(Q24,Calendar!$AF:$AH,2,FALSE),"")</f>
        <v/>
      </c>
      <c r="S24" s="7" t="str">
        <f t="shared" si="1"/>
        <v/>
      </c>
      <c r="T24" s="8" t="str">
        <f>S24&amp;"x"&amp;COUNTIF($S$3:S24,S24)</f>
        <v>x20</v>
      </c>
      <c r="U24" s="9" t="str">
        <f>IFERROR(VLOOKUP(Q24,Calendar!$AF:$AH,3,FALSE),"")</f>
        <v/>
      </c>
    </row>
    <row r="25" spans="2:21" x14ac:dyDescent="0.25">
      <c r="B25" s="12" t="str">
        <f ca="1">IFERROR(VLOOKUP(DAY(B22)&amp;"x4",$T:$U,2,FALSE),"")</f>
        <v/>
      </c>
      <c r="C25" s="13"/>
      <c r="D25" s="12" t="str">
        <f ca="1">IFERROR(VLOOKUP(DAY(D22)&amp;"x4",$T:$U,2,FALSE),"")</f>
        <v/>
      </c>
      <c r="E25" s="13"/>
      <c r="F25" s="12" t="str">
        <f ca="1">IFERROR(VLOOKUP(DAY(F22)&amp;"x4",$T:$U,2,FALSE),"")</f>
        <v/>
      </c>
      <c r="G25" s="13"/>
      <c r="H25" s="12" t="str">
        <f ca="1">IFERROR(VLOOKUP(DAY(H22)&amp;"x4",$T:$U,2,FALSE),"")</f>
        <v/>
      </c>
      <c r="I25" s="13"/>
      <c r="J25" s="12" t="str">
        <f ca="1">IFERROR(VLOOKUP(DAY(J22)&amp;"x4",$T:$U,2,FALSE),"")</f>
        <v/>
      </c>
      <c r="K25" s="13"/>
      <c r="L25" s="12" t="str">
        <f ca="1">IFERROR(VLOOKUP(DAY(L22)&amp;"x4",$T:$U,2,FALSE),"")</f>
        <v/>
      </c>
      <c r="M25" s="13"/>
      <c r="N25" s="12" t="str">
        <f ca="1">IFERROR(VLOOKUP(DAY(N22)&amp;"x4",$T:$U,2,FALSE),"")</f>
        <v/>
      </c>
      <c r="O25" s="13"/>
      <c r="Q25" s="7" t="str">
        <f t="shared" si="0"/>
        <v>10x22</v>
      </c>
      <c r="R25" s="8" t="str">
        <f>IFERROR(VLOOKUP(Q25,Calendar!$AF:$AH,2,FALSE),"")</f>
        <v/>
      </c>
      <c r="S25" s="7" t="str">
        <f t="shared" si="1"/>
        <v/>
      </c>
      <c r="T25" s="8" t="str">
        <f>S25&amp;"x"&amp;COUNTIF($S$3:S25,S25)</f>
        <v>x21</v>
      </c>
      <c r="U25" s="9" t="str">
        <f>IFERROR(VLOOKUP(Q25,Calendar!$AF:$AH,3,FALSE),"")</f>
        <v/>
      </c>
    </row>
    <row r="26" spans="2:21" x14ac:dyDescent="0.25">
      <c r="B26" s="12" t="str">
        <f ca="1">IFERROR(VLOOKUP(DAY(B22)&amp;"x5",$T:$U,2,FALSE),"")</f>
        <v/>
      </c>
      <c r="C26" s="13"/>
      <c r="D26" s="12" t="str">
        <f ca="1">IFERROR(VLOOKUP(DAY(D22)&amp;"x5",$T:$U,2,FALSE),"")</f>
        <v/>
      </c>
      <c r="E26" s="13"/>
      <c r="F26" s="12" t="str">
        <f ca="1">IFERROR(VLOOKUP(DAY(F22)&amp;"x5",$T:$U,2,FALSE),"")</f>
        <v/>
      </c>
      <c r="G26" s="13"/>
      <c r="H26" s="12" t="str">
        <f ca="1">IFERROR(VLOOKUP(DAY(H22)&amp;"x5",$T:$U,2,FALSE),"")</f>
        <v/>
      </c>
      <c r="I26" s="13"/>
      <c r="J26" s="12" t="str">
        <f ca="1">IFERROR(VLOOKUP(DAY(J22)&amp;"x5",$T:$U,2,FALSE),"")</f>
        <v/>
      </c>
      <c r="K26" s="13"/>
      <c r="L26" s="12" t="str">
        <f ca="1">IFERROR(VLOOKUP(DAY(L22)&amp;"x5",$T:$U,2,FALSE),"")</f>
        <v/>
      </c>
      <c r="M26" s="13"/>
      <c r="N26" s="12" t="str">
        <f ca="1">IFERROR(VLOOKUP(DAY(N22)&amp;"x5",$T:$U,2,FALSE),"")</f>
        <v/>
      </c>
      <c r="O26" s="13"/>
      <c r="Q26" s="7" t="str">
        <f t="shared" si="0"/>
        <v>10x23</v>
      </c>
      <c r="R26" s="8" t="str">
        <f>IFERROR(VLOOKUP(Q26,Calendar!$AF:$AH,2,FALSE),"")</f>
        <v/>
      </c>
      <c r="S26" s="7" t="str">
        <f t="shared" si="1"/>
        <v/>
      </c>
      <c r="T26" s="8" t="str">
        <f>S26&amp;"x"&amp;COUNTIF($S$3:S26,S26)</f>
        <v>x22</v>
      </c>
      <c r="U26" s="9" t="str">
        <f>IFERROR(VLOOKUP(Q26,Calendar!$AF:$AH,3,FALSE),"")</f>
        <v/>
      </c>
    </row>
    <row r="27" spans="2:21" x14ac:dyDescent="0.25">
      <c r="B27" s="14" t="str">
        <f ca="1">IFERROR(VLOOKUP(DAY(B22)&amp;"x6",$T:$U,2,FALSE),"")</f>
        <v/>
      </c>
      <c r="C27" s="15"/>
      <c r="D27" s="14" t="str">
        <f ca="1">IFERROR(VLOOKUP(DAY(D22)&amp;"x6",$T:$U,2,FALSE),"")</f>
        <v/>
      </c>
      <c r="E27" s="15"/>
      <c r="F27" s="14" t="str">
        <f ca="1">IFERROR(VLOOKUP(DAY(F22)&amp;"x6",$T:$U,2,FALSE),"")</f>
        <v/>
      </c>
      <c r="G27" s="15"/>
      <c r="H27" s="14" t="str">
        <f ca="1">IFERROR(VLOOKUP(DAY(H22)&amp;"x6",$T:$U,2,FALSE),"")</f>
        <v/>
      </c>
      <c r="I27" s="15"/>
      <c r="J27" s="14" t="str">
        <f ca="1">IFERROR(VLOOKUP(DAY(J22)&amp;"x6",$T:$U,2,FALSE),"")</f>
        <v/>
      </c>
      <c r="K27" s="15"/>
      <c r="L27" s="14" t="str">
        <f ca="1">IFERROR(VLOOKUP(DAY(L22)&amp;"x6",$T:$U,2,FALSE),"")</f>
        <v/>
      </c>
      <c r="M27" s="15"/>
      <c r="N27" s="14" t="str">
        <f ca="1">IFERROR(VLOOKUP(DAY(N22)&amp;"x6",$T:$U,2,FALSE),"")</f>
        <v/>
      </c>
      <c r="O27" s="15"/>
      <c r="Q27" s="7" t="str">
        <f t="shared" si="0"/>
        <v>10x24</v>
      </c>
      <c r="R27" s="8" t="str">
        <f>IFERROR(VLOOKUP(Q27,Calendar!$AF:$AH,2,FALSE),"")</f>
        <v/>
      </c>
      <c r="S27" s="7" t="str">
        <f t="shared" si="1"/>
        <v/>
      </c>
      <c r="T27" s="8" t="str">
        <f>S27&amp;"x"&amp;COUNTIF($S$3:S27,S27)</f>
        <v>x23</v>
      </c>
      <c r="U27" s="9" t="str">
        <f>IFERROR(VLOOKUP(Q27,Calendar!$AF:$AH,3,FALSE),"")</f>
        <v/>
      </c>
    </row>
    <row r="28" spans="2:21" ht="15" customHeight="1" x14ac:dyDescent="0.25">
      <c r="B28" s="5">
        <f ca="1">OFFSET(Calendar!B36,4,0)</f>
        <v>41574</v>
      </c>
      <c r="C28" s="6" t="str">
        <f ca="1">IFERROR(VLOOKUP(DAY(B28)&amp;"x1",$T:$U,2,FALSE),"")</f>
        <v/>
      </c>
      <c r="D28" s="5">
        <f ca="1">OFFSET(Calendar!B36,4,1)</f>
        <v>41575</v>
      </c>
      <c r="E28" s="6" t="str">
        <f ca="1">IFERROR(VLOOKUP(DAY(D28)&amp;"x1",$T:$U,2,FALSE),"")</f>
        <v>October Bank Holiday</v>
      </c>
      <c r="F28" s="5">
        <f ca="1">OFFSET(Calendar!B36,4,2)</f>
        <v>41576</v>
      </c>
      <c r="G28" s="6" t="str">
        <f ca="1">IFERROR(VLOOKUP(DAY(F28)&amp;"x1",$T:$U,2,FALSE),"")</f>
        <v/>
      </c>
      <c r="H28" s="5">
        <f ca="1">OFFSET(Calendar!B36,4,3)</f>
        <v>41577</v>
      </c>
      <c r="I28" s="6" t="str">
        <f ca="1">IFERROR(VLOOKUP(DAY(H28)&amp;"x1",$T:$U,2,FALSE),"")</f>
        <v/>
      </c>
      <c r="J28" s="5">
        <f ca="1">OFFSET(Calendar!B36,4,4)</f>
        <v>41578</v>
      </c>
      <c r="K28" s="6" t="str">
        <f ca="1">IFERROR(VLOOKUP(DAY(J28)&amp;"x1",$T:$U,2,FALSE),"")</f>
        <v/>
      </c>
      <c r="L28" s="5" t="str">
        <f ca="1">OFFSET(Calendar!B36,4,5)</f>
        <v/>
      </c>
      <c r="M28" s="6" t="str">
        <f ca="1">IFERROR(VLOOKUP(DAY(L28)&amp;"x1",$T:$U,2,FALSE),"")</f>
        <v/>
      </c>
      <c r="N28" s="5" t="str">
        <f ca="1">OFFSET(Calendar!B36,4,6)</f>
        <v/>
      </c>
      <c r="O28" s="6" t="str">
        <f ca="1">IFERROR(VLOOKUP(DAY(N28)&amp;"x1",$T:$U,2,FALSE),"")</f>
        <v/>
      </c>
      <c r="Q28" s="7" t="str">
        <f t="shared" si="0"/>
        <v>10x25</v>
      </c>
      <c r="R28" s="8" t="str">
        <f>IFERROR(VLOOKUP(Q28,Calendar!$AF:$AH,2,FALSE),"")</f>
        <v/>
      </c>
      <c r="S28" s="7" t="str">
        <f t="shared" si="1"/>
        <v/>
      </c>
      <c r="T28" s="8" t="str">
        <f>S28&amp;"x"&amp;COUNTIF($S$3:S28,S28)</f>
        <v>x24</v>
      </c>
      <c r="U28" s="9" t="str">
        <f>IFERROR(VLOOKUP(Q28,Calendar!$AF:$AH,3,FALSE),"")</f>
        <v/>
      </c>
    </row>
    <row r="29" spans="2:21" ht="15" customHeight="1" x14ac:dyDescent="0.25">
      <c r="B29" s="10"/>
      <c r="C29" s="11" t="str">
        <f ca="1">IFERROR(VLOOKUP(DAY(B28)&amp;"x2",$T:$U,2,FALSE),"")</f>
        <v/>
      </c>
      <c r="D29" s="10"/>
      <c r="E29" s="11" t="str">
        <f ca="1">IFERROR(VLOOKUP(DAY(D28)&amp;"x2",$T:$U,2,FALSE),"")</f>
        <v/>
      </c>
      <c r="F29" s="10"/>
      <c r="G29" s="11" t="str">
        <f ca="1">IFERROR(VLOOKUP(DAY(F28)&amp;"x2",$T:$U,2,FALSE),"")</f>
        <v/>
      </c>
      <c r="H29" s="10"/>
      <c r="I29" s="11" t="str">
        <f ca="1">IFERROR(VLOOKUP(DAY(H28)&amp;"x2",$T:$U,2,FALSE),"")</f>
        <v/>
      </c>
      <c r="J29" s="10"/>
      <c r="K29" s="11" t="str">
        <f ca="1">IFERROR(VLOOKUP(DAY(J28)&amp;"x2",$T:$U,2,FALSE),"")</f>
        <v/>
      </c>
      <c r="L29" s="10"/>
      <c r="M29" s="11" t="str">
        <f ca="1">IFERROR(VLOOKUP(DAY(L28)&amp;"x2",$T:$U,2,FALSE),"")</f>
        <v/>
      </c>
      <c r="N29" s="10"/>
      <c r="O29" s="11" t="str">
        <f ca="1">IFERROR(VLOOKUP(DAY(N28)&amp;"x2",$T:$U,2,FALSE),"")</f>
        <v/>
      </c>
      <c r="Q29" s="7" t="str">
        <f t="shared" si="0"/>
        <v>10x26</v>
      </c>
      <c r="R29" s="8" t="str">
        <f>IFERROR(VLOOKUP(Q29,Calendar!$AF:$AH,2,FALSE),"")</f>
        <v/>
      </c>
      <c r="S29" s="7" t="str">
        <f t="shared" si="1"/>
        <v/>
      </c>
      <c r="T29" s="8" t="str">
        <f>S29&amp;"x"&amp;COUNTIF($S$3:S29,S29)</f>
        <v>x25</v>
      </c>
      <c r="U29" s="9" t="str">
        <f>IFERROR(VLOOKUP(Q29,Calendar!$AF:$AH,3,FALSE),"")</f>
        <v/>
      </c>
    </row>
    <row r="30" spans="2:21" x14ac:dyDescent="0.25">
      <c r="B30" s="12" t="str">
        <f ca="1">IFERROR(VLOOKUP(DAY(B28)&amp;"x3",$T:$U,2,FALSE),"")</f>
        <v/>
      </c>
      <c r="C30" s="13"/>
      <c r="D30" s="12" t="str">
        <f ca="1">IFERROR(VLOOKUP(DAY(D28)&amp;"x3",$T:$U,2,FALSE),"")</f>
        <v/>
      </c>
      <c r="E30" s="13"/>
      <c r="F30" s="12" t="str">
        <f ca="1">IFERROR(VLOOKUP(DAY(F28)&amp;"x3",$T:$U,2,FALSE),"")</f>
        <v/>
      </c>
      <c r="G30" s="13"/>
      <c r="H30" s="12" t="str">
        <f ca="1">IFERROR(VLOOKUP(DAY(H28)&amp;"x3",$T:$U,2,FALSE),"")</f>
        <v/>
      </c>
      <c r="I30" s="13"/>
      <c r="J30" s="12" t="str">
        <f ca="1">IFERROR(VLOOKUP(DAY(J28)&amp;"x3",$T:$U,2,FALSE),"")</f>
        <v/>
      </c>
      <c r="K30" s="13"/>
      <c r="L30" s="12" t="str">
        <f ca="1">IFERROR(VLOOKUP(DAY(L28)&amp;"x3",$T:$U,2,FALSE),"")</f>
        <v/>
      </c>
      <c r="M30" s="13"/>
      <c r="N30" s="12" t="str">
        <f ca="1">IFERROR(VLOOKUP(DAY(N28)&amp;"x3",$T:$U,2,FALSE),"")</f>
        <v/>
      </c>
      <c r="O30" s="13"/>
      <c r="Q30" s="7" t="str">
        <f t="shared" si="0"/>
        <v>10x27</v>
      </c>
      <c r="R30" s="8" t="str">
        <f>IFERROR(VLOOKUP(Q30,Calendar!$AF:$AH,2,FALSE),"")</f>
        <v/>
      </c>
      <c r="S30" s="7" t="str">
        <f t="shared" si="1"/>
        <v/>
      </c>
      <c r="T30" s="8" t="str">
        <f>S30&amp;"x"&amp;COUNTIF($S$3:S30,S30)</f>
        <v>x26</v>
      </c>
      <c r="U30" s="9" t="str">
        <f>IFERROR(VLOOKUP(Q30,Calendar!$AF:$AH,3,FALSE),"")</f>
        <v/>
      </c>
    </row>
    <row r="31" spans="2:21" x14ac:dyDescent="0.25">
      <c r="B31" s="12" t="str">
        <f ca="1">IFERROR(VLOOKUP(DAY(B28)&amp;"x4",$T:$U,2,FALSE),"")</f>
        <v/>
      </c>
      <c r="C31" s="13"/>
      <c r="D31" s="12" t="str">
        <f ca="1">IFERROR(VLOOKUP(DAY(D28)&amp;"x4",$T:$U,2,FALSE),"")</f>
        <v/>
      </c>
      <c r="E31" s="13"/>
      <c r="F31" s="12" t="str">
        <f ca="1">IFERROR(VLOOKUP(DAY(F28)&amp;"x4",$T:$U,2,FALSE),"")</f>
        <v/>
      </c>
      <c r="G31" s="13"/>
      <c r="H31" s="12" t="str">
        <f ca="1">IFERROR(VLOOKUP(DAY(H28)&amp;"x4",$T:$U,2,FALSE),"")</f>
        <v/>
      </c>
      <c r="I31" s="13"/>
      <c r="J31" s="12" t="str">
        <f ca="1">IFERROR(VLOOKUP(DAY(J28)&amp;"x4",$T:$U,2,FALSE),"")</f>
        <v/>
      </c>
      <c r="K31" s="13"/>
      <c r="L31" s="12" t="str">
        <f ca="1">IFERROR(VLOOKUP(DAY(L28)&amp;"x4",$T:$U,2,FALSE),"")</f>
        <v/>
      </c>
      <c r="M31" s="13"/>
      <c r="N31" s="12" t="str">
        <f ca="1">IFERROR(VLOOKUP(DAY(N28)&amp;"x4",$T:$U,2,FALSE),"")</f>
        <v/>
      </c>
      <c r="O31" s="13"/>
      <c r="Q31" s="7" t="str">
        <f t="shared" si="0"/>
        <v>10x28</v>
      </c>
      <c r="R31" s="8" t="str">
        <f>IFERROR(VLOOKUP(Q31,Calendar!$AF:$AH,2,FALSE),"")</f>
        <v/>
      </c>
      <c r="S31" s="7" t="str">
        <f t="shared" si="1"/>
        <v/>
      </c>
      <c r="T31" s="8" t="str">
        <f>S31&amp;"x"&amp;COUNTIF($S$3:S31,S31)</f>
        <v>x27</v>
      </c>
      <c r="U31" s="9" t="str">
        <f>IFERROR(VLOOKUP(Q31,Calendar!$AF:$AH,3,FALSE),"")</f>
        <v/>
      </c>
    </row>
    <row r="32" spans="2:21" x14ac:dyDescent="0.25">
      <c r="B32" s="12" t="str">
        <f ca="1">IFERROR(VLOOKUP(DAY(B28)&amp;"x5",$T:$U,2,FALSE),"")</f>
        <v/>
      </c>
      <c r="C32" s="13"/>
      <c r="D32" s="12" t="str">
        <f ca="1">IFERROR(VLOOKUP(DAY(D28)&amp;"x5",$T:$U,2,FALSE),"")</f>
        <v/>
      </c>
      <c r="E32" s="13"/>
      <c r="F32" s="12" t="str">
        <f ca="1">IFERROR(VLOOKUP(DAY(F28)&amp;"x5",$T:$U,2,FALSE),"")</f>
        <v/>
      </c>
      <c r="G32" s="13"/>
      <c r="H32" s="12" t="str">
        <f ca="1">IFERROR(VLOOKUP(DAY(H28)&amp;"x5",$T:$U,2,FALSE),"")</f>
        <v/>
      </c>
      <c r="I32" s="13"/>
      <c r="J32" s="12" t="str">
        <f ca="1">IFERROR(VLOOKUP(DAY(J28)&amp;"x5",$T:$U,2,FALSE),"")</f>
        <v/>
      </c>
      <c r="K32" s="13"/>
      <c r="L32" s="12" t="str">
        <f ca="1">IFERROR(VLOOKUP(DAY(L28)&amp;"x5",$T:$U,2,FALSE),"")</f>
        <v/>
      </c>
      <c r="M32" s="13"/>
      <c r="N32" s="12" t="str">
        <f ca="1">IFERROR(VLOOKUP(DAY(N28)&amp;"x5",$T:$U,2,FALSE),"")</f>
        <v/>
      </c>
      <c r="O32" s="13"/>
      <c r="Q32" s="7" t="str">
        <f t="shared" si="0"/>
        <v>10x29</v>
      </c>
      <c r="R32" s="8" t="str">
        <f>IFERROR(VLOOKUP(Q32,Calendar!$AF:$AH,2,FALSE),"")</f>
        <v/>
      </c>
      <c r="S32" s="7" t="str">
        <f t="shared" si="1"/>
        <v/>
      </c>
      <c r="T32" s="8" t="str">
        <f>S32&amp;"x"&amp;COUNTIF($S$3:S32,S32)</f>
        <v>x28</v>
      </c>
      <c r="U32" s="9" t="str">
        <f>IFERROR(VLOOKUP(Q32,Calendar!$AF:$AH,3,FALSE),"")</f>
        <v/>
      </c>
    </row>
    <row r="33" spans="2:21" x14ac:dyDescent="0.25">
      <c r="B33" s="14" t="str">
        <f ca="1">IFERROR(VLOOKUP(DAY(B28)&amp;"x6",$T:$U,2,FALSE),"")</f>
        <v/>
      </c>
      <c r="C33" s="15"/>
      <c r="D33" s="14" t="str">
        <f ca="1">IFERROR(VLOOKUP(DAY(D28)&amp;"x6",$T:$U,2,FALSE),"")</f>
        <v/>
      </c>
      <c r="E33" s="15"/>
      <c r="F33" s="14" t="str">
        <f ca="1">IFERROR(VLOOKUP(DAY(F28)&amp;"x6",$T:$U,2,FALSE),"")</f>
        <v/>
      </c>
      <c r="G33" s="15"/>
      <c r="H33" s="14" t="str">
        <f ca="1">IFERROR(VLOOKUP(DAY(H28)&amp;"x6",$T:$U,2,FALSE),"")</f>
        <v/>
      </c>
      <c r="I33" s="15"/>
      <c r="J33" s="14" t="str">
        <f ca="1">IFERROR(VLOOKUP(DAY(J28)&amp;"x6",$T:$U,2,FALSE),"")</f>
        <v/>
      </c>
      <c r="K33" s="15"/>
      <c r="L33" s="14" t="str">
        <f ca="1">IFERROR(VLOOKUP(DAY(L28)&amp;"x6",$T:$U,2,FALSE),"")</f>
        <v/>
      </c>
      <c r="M33" s="15"/>
      <c r="N33" s="14" t="str">
        <f ca="1">IFERROR(VLOOKUP(DAY(N28)&amp;"x6",$T:$U,2,FALSE),"")</f>
        <v/>
      </c>
      <c r="O33" s="15"/>
      <c r="Q33" s="7" t="str">
        <f t="shared" si="0"/>
        <v>10x30</v>
      </c>
      <c r="R33" s="8" t="str">
        <f>IFERROR(VLOOKUP(Q33,Calendar!$AF:$AH,2,FALSE),"")</f>
        <v/>
      </c>
      <c r="S33" s="7" t="str">
        <f t="shared" si="1"/>
        <v/>
      </c>
      <c r="T33" s="8" t="str">
        <f>S33&amp;"x"&amp;COUNTIF($S$3:S33,S33)</f>
        <v>x29</v>
      </c>
      <c r="U33" s="9" t="str">
        <f>IFERROR(VLOOKUP(Q33,Calendar!$AF:$AH,3,FALSE),"")</f>
        <v/>
      </c>
    </row>
    <row r="34" spans="2:21" ht="15" customHeight="1" x14ac:dyDescent="0.25">
      <c r="B34" s="5" t="str">
        <f ca="1">OFFSET(Calendar!B36,5,0)</f>
        <v/>
      </c>
      <c r="C34" s="6" t="str">
        <f ca="1">IFERROR(VLOOKUP(DAY(B34)&amp;"x1",$T:$U,2,FALSE),"")</f>
        <v/>
      </c>
      <c r="D34" s="5" t="str">
        <f ca="1">OFFSET(Calendar!B36,5,1)</f>
        <v/>
      </c>
      <c r="E34" s="6" t="str">
        <f ca="1">IFERROR(VLOOKUP(DAY(D34)&amp;"x1",$T:$U,2,FALSE),"")</f>
        <v/>
      </c>
      <c r="F34" s="5" t="str">
        <f ca="1">OFFSET(Calendar!B36,5,2)</f>
        <v/>
      </c>
      <c r="G34" s="6" t="str">
        <f ca="1">IFERROR(VLOOKUP(DAY(F34)&amp;"x1",$T:$U,2,FALSE),"")</f>
        <v/>
      </c>
      <c r="H34" s="5" t="str">
        <f ca="1">OFFSET(Calendar!B36,5,3)</f>
        <v/>
      </c>
      <c r="I34" s="6" t="str">
        <f ca="1">IFERROR(VLOOKUP(DAY(H34)&amp;"x1",$T:$U,2,FALSE),"")</f>
        <v/>
      </c>
      <c r="J34" s="5" t="str">
        <f ca="1">OFFSET(Calendar!B36,5,4)</f>
        <v/>
      </c>
      <c r="K34" s="6" t="str">
        <f ca="1">IFERROR(VLOOKUP(DAY(J34)&amp;"x1",$T:$U,2,FALSE),"")</f>
        <v/>
      </c>
      <c r="L34" s="5" t="str">
        <f ca="1">OFFSET(Calendar!B36,5,5)</f>
        <v/>
      </c>
      <c r="M34" s="6" t="str">
        <f ca="1">IFERROR(VLOOKUP(DAY(L34)&amp;"x1",$T:$U,2,FALSE),"")</f>
        <v/>
      </c>
      <c r="N34" s="5" t="str">
        <f ca="1">OFFSET(Calendar!B36,5,6)</f>
        <v/>
      </c>
      <c r="O34" s="6" t="str">
        <f ca="1">IFERROR(VLOOKUP(DAY(N34)&amp;"x1",$T:$U,2,FALSE),"")</f>
        <v/>
      </c>
      <c r="Q34" s="7" t="str">
        <f t="shared" si="0"/>
        <v>10x31</v>
      </c>
      <c r="R34" s="8" t="str">
        <f>IFERROR(VLOOKUP(Q34,Calendar!$AF:$AH,2,FALSE),"")</f>
        <v/>
      </c>
      <c r="S34" s="7" t="str">
        <f t="shared" si="1"/>
        <v/>
      </c>
      <c r="T34" s="8" t="str">
        <f>S34&amp;"x"&amp;COUNTIF($S$3:S34,S34)</f>
        <v>x30</v>
      </c>
      <c r="U34" s="9" t="str">
        <f>IFERROR(VLOOKUP(Q34,Calendar!$AF:$AH,3,FALSE),"")</f>
        <v/>
      </c>
    </row>
    <row r="35" spans="2:21" ht="15" customHeight="1" x14ac:dyDescent="0.25">
      <c r="B35" s="10"/>
      <c r="C35" s="11" t="str">
        <f ca="1">IFERROR(VLOOKUP(DAY(B34)&amp;"x2",$T:$U,2,FALSE),"")</f>
        <v/>
      </c>
      <c r="D35" s="10"/>
      <c r="E35" s="11" t="str">
        <f ca="1">IFERROR(VLOOKUP(DAY(D34)&amp;"x2",$T:$U,2,FALSE),"")</f>
        <v/>
      </c>
      <c r="F35" s="10"/>
      <c r="G35" s="11" t="str">
        <f ca="1">IFERROR(VLOOKUP(DAY(F34)&amp;"x2",$T:$U,2,FALSE),"")</f>
        <v/>
      </c>
      <c r="H35" s="10"/>
      <c r="I35" s="11" t="str">
        <f ca="1">IFERROR(VLOOKUP(DAY(H34)&amp;"x2",$T:$U,2,FALSE),"")</f>
        <v/>
      </c>
      <c r="J35" s="10"/>
      <c r="K35" s="11" t="str">
        <f ca="1">IFERROR(VLOOKUP(DAY(J34)&amp;"x2",$T:$U,2,FALSE),"")</f>
        <v/>
      </c>
      <c r="L35" s="10"/>
      <c r="M35" s="11" t="str">
        <f ca="1">IFERROR(VLOOKUP(DAY(L34)&amp;"x2",$T:$U,2,FALSE),"")</f>
        <v/>
      </c>
      <c r="N35" s="10"/>
      <c r="O35" s="11" t="str">
        <f ca="1">IFERROR(VLOOKUP(DAY(N34)&amp;"x2",$T:$U,2,FALSE),"")</f>
        <v/>
      </c>
      <c r="Q35" s="7" t="str">
        <f t="shared" si="0"/>
        <v>10x32</v>
      </c>
      <c r="R35" s="8" t="str">
        <f>IFERROR(VLOOKUP(Q35,Calendar!$AF:$AH,2,FALSE),"")</f>
        <v/>
      </c>
      <c r="S35" s="7" t="str">
        <f t="shared" si="1"/>
        <v/>
      </c>
      <c r="T35" s="8" t="str">
        <f>S35&amp;"x"&amp;COUNTIF($S$3:S35,S35)</f>
        <v>x31</v>
      </c>
      <c r="U35" s="9" t="str">
        <f>IFERROR(VLOOKUP(Q35,Calendar!$AF:$AH,3,FALSE),"")</f>
        <v/>
      </c>
    </row>
    <row r="36" spans="2:21" x14ac:dyDescent="0.25">
      <c r="B36" s="12" t="str">
        <f ca="1">IFERROR(VLOOKUP(DAY(B34)&amp;"x3",$T:$U,2,FALSE),"")</f>
        <v/>
      </c>
      <c r="C36" s="13"/>
      <c r="D36" s="12" t="str">
        <f ca="1">IFERROR(VLOOKUP(DAY(D34)&amp;"x3",$T:$U,2,FALSE),"")</f>
        <v/>
      </c>
      <c r="E36" s="13"/>
      <c r="F36" s="12" t="str">
        <f ca="1">IFERROR(VLOOKUP(DAY(F34)&amp;"x3",$T:$U,2,FALSE),"")</f>
        <v/>
      </c>
      <c r="G36" s="13"/>
      <c r="H36" s="12" t="str">
        <f ca="1">IFERROR(VLOOKUP(DAY(H34)&amp;"x3",$T:$U,2,FALSE),"")</f>
        <v/>
      </c>
      <c r="I36" s="13"/>
      <c r="J36" s="12" t="str">
        <f ca="1">IFERROR(VLOOKUP(DAY(J34)&amp;"x3",$T:$U,2,FALSE),"")</f>
        <v/>
      </c>
      <c r="K36" s="13"/>
      <c r="L36" s="12" t="str">
        <f ca="1">IFERROR(VLOOKUP(DAY(L34)&amp;"x3",$T:$U,2,FALSE),"")</f>
        <v/>
      </c>
      <c r="M36" s="13"/>
      <c r="N36" s="12" t="str">
        <f ca="1">IFERROR(VLOOKUP(DAY(N34)&amp;"x3",$T:$U,2,FALSE),"")</f>
        <v/>
      </c>
      <c r="O36" s="13"/>
      <c r="Q36" s="7" t="str">
        <f t="shared" si="0"/>
        <v>10x33</v>
      </c>
      <c r="R36" s="8" t="str">
        <f>IFERROR(VLOOKUP(Q36,Calendar!$AF:$AH,2,FALSE),"")</f>
        <v/>
      </c>
      <c r="S36" s="7" t="str">
        <f t="shared" si="1"/>
        <v/>
      </c>
      <c r="T36" s="8" t="str">
        <f>S36&amp;"x"&amp;COUNTIF($S$3:S36,S36)</f>
        <v>x32</v>
      </c>
      <c r="U36" s="9" t="str">
        <f>IFERROR(VLOOKUP(Q36,Calendar!$AF:$AH,3,FALSE),"")</f>
        <v/>
      </c>
    </row>
    <row r="37" spans="2:21" x14ac:dyDescent="0.25">
      <c r="B37" s="12" t="str">
        <f ca="1">IFERROR(VLOOKUP(DAY(B34)&amp;"x4",$T:$U,2,FALSE),"")</f>
        <v/>
      </c>
      <c r="C37" s="13"/>
      <c r="D37" s="12" t="str">
        <f ca="1">IFERROR(VLOOKUP(DAY(D34)&amp;"x4",$T:$U,2,FALSE),"")</f>
        <v/>
      </c>
      <c r="E37" s="13"/>
      <c r="F37" s="12" t="str">
        <f ca="1">IFERROR(VLOOKUP(DAY(F34)&amp;"x4",$T:$U,2,FALSE),"")</f>
        <v/>
      </c>
      <c r="G37" s="13"/>
      <c r="H37" s="12" t="str">
        <f ca="1">IFERROR(VLOOKUP(DAY(H34)&amp;"x4",$T:$U,2,FALSE),"")</f>
        <v/>
      </c>
      <c r="I37" s="13"/>
      <c r="J37" s="12" t="str">
        <f ca="1">IFERROR(VLOOKUP(DAY(J34)&amp;"x4",$T:$U,2,FALSE),"")</f>
        <v/>
      </c>
      <c r="K37" s="13"/>
      <c r="L37" s="12" t="str">
        <f ca="1">IFERROR(VLOOKUP(DAY(L34)&amp;"x4",$T:$U,2,FALSE),"")</f>
        <v/>
      </c>
      <c r="M37" s="13"/>
      <c r="N37" s="12" t="str">
        <f ca="1">IFERROR(VLOOKUP(DAY(N34)&amp;"x4",$T:$U,2,FALSE),"")</f>
        <v/>
      </c>
      <c r="O37" s="13"/>
      <c r="Q37" s="7" t="str">
        <f t="shared" si="0"/>
        <v>10x34</v>
      </c>
      <c r="R37" s="8" t="str">
        <f>IFERROR(VLOOKUP(Q37,Calendar!$AF:$AH,2,FALSE),"")</f>
        <v/>
      </c>
      <c r="S37" s="7" t="str">
        <f t="shared" si="1"/>
        <v/>
      </c>
      <c r="T37" s="8" t="str">
        <f>S37&amp;"x"&amp;COUNTIF($S$3:S37,S37)</f>
        <v>x33</v>
      </c>
      <c r="U37" s="9" t="str">
        <f>IFERROR(VLOOKUP(Q37,Calendar!$AF:$AH,3,FALSE),"")</f>
        <v/>
      </c>
    </row>
    <row r="38" spans="2:21" x14ac:dyDescent="0.25">
      <c r="B38" s="12" t="str">
        <f ca="1">IFERROR(VLOOKUP(DAY(B34)&amp;"x5",$T:$U,2,FALSE),"")</f>
        <v/>
      </c>
      <c r="C38" s="13"/>
      <c r="D38" s="12" t="str">
        <f ca="1">IFERROR(VLOOKUP(DAY(D34)&amp;"x5",$T:$U,2,FALSE),"")</f>
        <v/>
      </c>
      <c r="E38" s="13"/>
      <c r="F38" s="12" t="str">
        <f ca="1">IFERROR(VLOOKUP(DAY(F34)&amp;"x5",$T:$U,2,FALSE),"")</f>
        <v/>
      </c>
      <c r="G38" s="13"/>
      <c r="H38" s="12" t="str">
        <f ca="1">IFERROR(VLOOKUP(DAY(H34)&amp;"x5",$T:$U,2,FALSE),"")</f>
        <v/>
      </c>
      <c r="I38" s="13"/>
      <c r="J38" s="12" t="str">
        <f ca="1">IFERROR(VLOOKUP(DAY(J34)&amp;"x5",$T:$U,2,FALSE),"")</f>
        <v/>
      </c>
      <c r="K38" s="13"/>
      <c r="L38" s="12" t="str">
        <f ca="1">IFERROR(VLOOKUP(DAY(L34)&amp;"x5",$T:$U,2,FALSE),"")</f>
        <v/>
      </c>
      <c r="M38" s="13"/>
      <c r="N38" s="12" t="str">
        <f ca="1">IFERROR(VLOOKUP(DAY(N34)&amp;"x5",$T:$U,2,FALSE),"")</f>
        <v/>
      </c>
      <c r="O38" s="13"/>
      <c r="Q38" s="7" t="str">
        <f t="shared" si="0"/>
        <v>10x35</v>
      </c>
      <c r="R38" s="8" t="str">
        <f>IFERROR(VLOOKUP(Q38,Calendar!$AF:$AH,2,FALSE),"")</f>
        <v/>
      </c>
      <c r="S38" s="7" t="str">
        <f t="shared" si="1"/>
        <v/>
      </c>
      <c r="T38" s="8" t="str">
        <f>S38&amp;"x"&amp;COUNTIF($S$3:S38,S38)</f>
        <v>x34</v>
      </c>
      <c r="U38" s="9" t="str">
        <f>IFERROR(VLOOKUP(Q38,Calendar!$AF:$AH,3,FALSE),"")</f>
        <v/>
      </c>
    </row>
    <row r="39" spans="2:21" x14ac:dyDescent="0.25">
      <c r="B39" s="14" t="str">
        <f ca="1">IFERROR(VLOOKUP(DAY(B34)&amp;"x6",$T:$U,2,FALSE),"")</f>
        <v/>
      </c>
      <c r="C39" s="15"/>
      <c r="D39" s="14" t="str">
        <f ca="1">IFERROR(VLOOKUP(DAY(D34)&amp;"x6",$T:$U,2,FALSE),"")</f>
        <v/>
      </c>
      <c r="E39" s="15"/>
      <c r="F39" s="14" t="str">
        <f ca="1">IFERROR(VLOOKUP(DAY(F34)&amp;"x6",$T:$U,2,FALSE),"")</f>
        <v/>
      </c>
      <c r="G39" s="15"/>
      <c r="H39" s="14" t="str">
        <f ca="1">IFERROR(VLOOKUP(DAY(H34)&amp;"x6",$T:$U,2,FALSE),"")</f>
        <v/>
      </c>
      <c r="I39" s="15"/>
      <c r="J39" s="14" t="str">
        <f ca="1">IFERROR(VLOOKUP(DAY(J34)&amp;"x6",$T:$U,2,FALSE),"")</f>
        <v/>
      </c>
      <c r="K39" s="15"/>
      <c r="L39" s="14" t="str">
        <f ca="1">IFERROR(VLOOKUP(DAY(L34)&amp;"x6",$T:$U,2,FALSE),"")</f>
        <v/>
      </c>
      <c r="M39" s="15"/>
      <c r="N39" s="14" t="str">
        <f ca="1">IFERROR(VLOOKUP(DAY(N34)&amp;"x6",$T:$U,2,FALSE),"")</f>
        <v/>
      </c>
      <c r="O39" s="15"/>
      <c r="Q39" s="7" t="str">
        <f t="shared" si="0"/>
        <v>10x36</v>
      </c>
      <c r="R39" s="8" t="str">
        <f>IFERROR(VLOOKUP(Q39,Calendar!$AF:$AH,2,FALSE),"")</f>
        <v/>
      </c>
      <c r="S39" s="7" t="str">
        <f t="shared" si="1"/>
        <v/>
      </c>
      <c r="T39" s="8" t="str">
        <f>S39&amp;"x"&amp;COUNTIF($S$3:S39,S39)</f>
        <v>x35</v>
      </c>
      <c r="U39" s="9" t="str">
        <f>IFERROR(VLOOKUP(Q39,Calendar!$AF:$AH,3,FALSE),"")</f>
        <v/>
      </c>
    </row>
  </sheetData>
  <sheetProtection sheet="1" objects="1" scenarios="1"/>
  <mergeCells count="218">
    <mergeCell ref="N38:O38"/>
    <mergeCell ref="B39:C39"/>
    <mergeCell ref="D39:E39"/>
    <mergeCell ref="F39:G39"/>
    <mergeCell ref="H39:I39"/>
    <mergeCell ref="J39:K39"/>
    <mergeCell ref="L39:M39"/>
    <mergeCell ref="N39:O39"/>
    <mergeCell ref="B38:C38"/>
    <mergeCell ref="D38:E38"/>
    <mergeCell ref="F38:G38"/>
    <mergeCell ref="H38:I38"/>
    <mergeCell ref="J38:K38"/>
    <mergeCell ref="L38:M38"/>
    <mergeCell ref="N36:O36"/>
    <mergeCell ref="B37:C37"/>
    <mergeCell ref="D37:E37"/>
    <mergeCell ref="F37:G37"/>
    <mergeCell ref="H37:I37"/>
    <mergeCell ref="J37:K37"/>
    <mergeCell ref="L37:M37"/>
    <mergeCell ref="N37:O37"/>
    <mergeCell ref="B36:C36"/>
    <mergeCell ref="D36:E36"/>
    <mergeCell ref="F36:G36"/>
    <mergeCell ref="H36:I36"/>
    <mergeCell ref="J36:K36"/>
    <mergeCell ref="L36:M36"/>
    <mergeCell ref="N33:O33"/>
    <mergeCell ref="B34:B35"/>
    <mergeCell ref="D34:D35"/>
    <mergeCell ref="F34:F35"/>
    <mergeCell ref="H34:H35"/>
    <mergeCell ref="J34:J35"/>
    <mergeCell ref="L34:L35"/>
    <mergeCell ref="N34:N35"/>
    <mergeCell ref="B33:C33"/>
    <mergeCell ref="D33:E33"/>
    <mergeCell ref="F33:G33"/>
    <mergeCell ref="H33:I33"/>
    <mergeCell ref="J33:K33"/>
    <mergeCell ref="L33:M33"/>
    <mergeCell ref="N31:O31"/>
    <mergeCell ref="B32:C32"/>
    <mergeCell ref="D32:E32"/>
    <mergeCell ref="F32:G32"/>
    <mergeCell ref="H32:I32"/>
    <mergeCell ref="J32:K32"/>
    <mergeCell ref="L32:M32"/>
    <mergeCell ref="N32:O32"/>
    <mergeCell ref="B31:C31"/>
    <mergeCell ref="D31:E31"/>
    <mergeCell ref="F31:G31"/>
    <mergeCell ref="H31:I31"/>
    <mergeCell ref="J31:K31"/>
    <mergeCell ref="L31:M31"/>
    <mergeCell ref="N28:N29"/>
    <mergeCell ref="B30:C30"/>
    <mergeCell ref="D30:E30"/>
    <mergeCell ref="F30:G30"/>
    <mergeCell ref="H30:I30"/>
    <mergeCell ref="J30:K30"/>
    <mergeCell ref="L30:M30"/>
    <mergeCell ref="N30:O30"/>
    <mergeCell ref="B28:B29"/>
    <mergeCell ref="D28:D29"/>
    <mergeCell ref="F28:F29"/>
    <mergeCell ref="H28:H29"/>
    <mergeCell ref="J28:J29"/>
    <mergeCell ref="L28:L29"/>
    <mergeCell ref="N26:O26"/>
    <mergeCell ref="B27:C27"/>
    <mergeCell ref="D27:E27"/>
    <mergeCell ref="F27:G27"/>
    <mergeCell ref="H27:I27"/>
    <mergeCell ref="J27:K27"/>
    <mergeCell ref="L27:M27"/>
    <mergeCell ref="N27:O27"/>
    <mergeCell ref="B26:C26"/>
    <mergeCell ref="D26:E26"/>
    <mergeCell ref="F26:G26"/>
    <mergeCell ref="H26:I26"/>
    <mergeCell ref="J26:K26"/>
    <mergeCell ref="L26:M26"/>
    <mergeCell ref="N24:O24"/>
    <mergeCell ref="B25:C25"/>
    <mergeCell ref="D25:E25"/>
    <mergeCell ref="F25:G25"/>
    <mergeCell ref="H25:I25"/>
    <mergeCell ref="J25:K25"/>
    <mergeCell ref="L25:M25"/>
    <mergeCell ref="N25:O25"/>
    <mergeCell ref="B24:C24"/>
    <mergeCell ref="D24:E24"/>
    <mergeCell ref="F24:G24"/>
    <mergeCell ref="H24:I24"/>
    <mergeCell ref="J24:K24"/>
    <mergeCell ref="L24:M24"/>
    <mergeCell ref="N21:O21"/>
    <mergeCell ref="B22:B23"/>
    <mergeCell ref="D22:D23"/>
    <mergeCell ref="F22:F23"/>
    <mergeCell ref="H22:H23"/>
    <mergeCell ref="J22:J23"/>
    <mergeCell ref="L22:L23"/>
    <mergeCell ref="N22:N23"/>
    <mergeCell ref="B21:C21"/>
    <mergeCell ref="D21:E21"/>
    <mergeCell ref="F21:G21"/>
    <mergeCell ref="H21:I21"/>
    <mergeCell ref="J21:K21"/>
    <mergeCell ref="L21:M21"/>
    <mergeCell ref="N19:O19"/>
    <mergeCell ref="B20:C20"/>
    <mergeCell ref="D20:E20"/>
    <mergeCell ref="F20:G20"/>
    <mergeCell ref="H20:I20"/>
    <mergeCell ref="J20:K20"/>
    <mergeCell ref="L20:M20"/>
    <mergeCell ref="N20:O20"/>
    <mergeCell ref="B19:C19"/>
    <mergeCell ref="D19:E19"/>
    <mergeCell ref="F19:G19"/>
    <mergeCell ref="H19:I19"/>
    <mergeCell ref="J19:K19"/>
    <mergeCell ref="L19:M19"/>
    <mergeCell ref="N16:N17"/>
    <mergeCell ref="B18:C18"/>
    <mergeCell ref="D18:E18"/>
    <mergeCell ref="F18:G18"/>
    <mergeCell ref="H18:I18"/>
    <mergeCell ref="J18:K18"/>
    <mergeCell ref="L18:M18"/>
    <mergeCell ref="N18:O18"/>
    <mergeCell ref="B16:B17"/>
    <mergeCell ref="D16:D17"/>
    <mergeCell ref="F16:F17"/>
    <mergeCell ref="H16:H17"/>
    <mergeCell ref="J16:J17"/>
    <mergeCell ref="L16:L17"/>
    <mergeCell ref="N14:O14"/>
    <mergeCell ref="B15:C15"/>
    <mergeCell ref="D15:E15"/>
    <mergeCell ref="F15:G15"/>
    <mergeCell ref="H15:I15"/>
    <mergeCell ref="J15:K15"/>
    <mergeCell ref="L15:M15"/>
    <mergeCell ref="N15:O15"/>
    <mergeCell ref="B14:C14"/>
    <mergeCell ref="D14:E14"/>
    <mergeCell ref="F14:G14"/>
    <mergeCell ref="H14:I14"/>
    <mergeCell ref="J14:K14"/>
    <mergeCell ref="L14:M14"/>
    <mergeCell ref="N12:O12"/>
    <mergeCell ref="B13:C13"/>
    <mergeCell ref="D13:E13"/>
    <mergeCell ref="F13:G13"/>
    <mergeCell ref="H13:I13"/>
    <mergeCell ref="J13:K13"/>
    <mergeCell ref="L13:M13"/>
    <mergeCell ref="N13:O13"/>
    <mergeCell ref="B12:C12"/>
    <mergeCell ref="D12:E12"/>
    <mergeCell ref="F12:G12"/>
    <mergeCell ref="H12:I12"/>
    <mergeCell ref="J12:K12"/>
    <mergeCell ref="L12:M12"/>
    <mergeCell ref="N9:O9"/>
    <mergeCell ref="B10:B11"/>
    <mergeCell ref="D10:D11"/>
    <mergeCell ref="F10:F11"/>
    <mergeCell ref="H10:H11"/>
    <mergeCell ref="J10:J11"/>
    <mergeCell ref="L10:L11"/>
    <mergeCell ref="N10:N11"/>
    <mergeCell ref="B9:C9"/>
    <mergeCell ref="D9:E9"/>
    <mergeCell ref="F9:G9"/>
    <mergeCell ref="H9:I9"/>
    <mergeCell ref="J9:K9"/>
    <mergeCell ref="L9:M9"/>
    <mergeCell ref="N7:O7"/>
    <mergeCell ref="B8:C8"/>
    <mergeCell ref="D8:E8"/>
    <mergeCell ref="F8:G8"/>
    <mergeCell ref="H8:I8"/>
    <mergeCell ref="J8:K8"/>
    <mergeCell ref="L8:M8"/>
    <mergeCell ref="N8:O8"/>
    <mergeCell ref="B7:C7"/>
    <mergeCell ref="D7:E7"/>
    <mergeCell ref="F7:G7"/>
    <mergeCell ref="H7:I7"/>
    <mergeCell ref="J7:K7"/>
    <mergeCell ref="L7:M7"/>
    <mergeCell ref="N4:N5"/>
    <mergeCell ref="B6:C6"/>
    <mergeCell ref="D6:E6"/>
    <mergeCell ref="F6:G6"/>
    <mergeCell ref="H6:I6"/>
    <mergeCell ref="J6:K6"/>
    <mergeCell ref="L6:M6"/>
    <mergeCell ref="N6:O6"/>
    <mergeCell ref="B4:B5"/>
    <mergeCell ref="D4:D5"/>
    <mergeCell ref="F4:F5"/>
    <mergeCell ref="H4:H5"/>
    <mergeCell ref="J4:J5"/>
    <mergeCell ref="L4:L5"/>
    <mergeCell ref="B1:O1"/>
    <mergeCell ref="B3:C3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  <pageSetup scale="6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39"/>
  <sheetViews>
    <sheetView showGridLines="0" zoomScale="80" zoomScaleNormal="80" workbookViewId="0">
      <selection activeCell="B3" sqref="B3:C3"/>
    </sheetView>
  </sheetViews>
  <sheetFormatPr defaultColWidth="3.42578125" defaultRowHeight="15" x14ac:dyDescent="0.25"/>
  <cols>
    <col min="1" max="1" width="3.42578125" style="2"/>
    <col min="2" max="2" width="5.140625" style="16" customWidth="1"/>
    <col min="3" max="3" width="20.42578125" style="16" customWidth="1"/>
    <col min="4" max="4" width="5.140625" style="16" customWidth="1"/>
    <col min="5" max="5" width="20.42578125" style="16" customWidth="1"/>
    <col min="6" max="6" width="5.140625" style="16" customWidth="1"/>
    <col min="7" max="7" width="20.42578125" style="16" customWidth="1"/>
    <col min="8" max="8" width="5.140625" style="16" customWidth="1"/>
    <col min="9" max="9" width="20.42578125" style="16" customWidth="1"/>
    <col min="10" max="10" width="5.140625" style="16" customWidth="1"/>
    <col min="11" max="11" width="20.42578125" style="16" customWidth="1"/>
    <col min="12" max="12" width="5.140625" style="16" customWidth="1"/>
    <col min="13" max="13" width="20.42578125" style="16" customWidth="1"/>
    <col min="14" max="14" width="5.140625" style="16" customWidth="1"/>
    <col min="15" max="15" width="20.42578125" style="16" customWidth="1"/>
    <col min="16" max="16" width="3.42578125" style="2"/>
    <col min="17" max="17" width="5.28515625" style="2" hidden="1" customWidth="1"/>
    <col min="18" max="18" width="8.5703125" style="2" hidden="1" customWidth="1"/>
    <col min="19" max="19" width="7.85546875" style="2" hidden="1" customWidth="1"/>
    <col min="20" max="20" width="8.5703125" style="2" hidden="1" customWidth="1"/>
    <col min="21" max="21" width="16.28515625" style="2" hidden="1" customWidth="1"/>
    <col min="22" max="16384" width="3.42578125" style="2"/>
  </cols>
  <sheetData>
    <row r="1" spans="2:21" ht="37.5" customHeight="1" x14ac:dyDescent="0.65">
      <c r="B1" s="1">
        <f ca="1">OFFSET(Calendar!K36,-2,0)</f>
        <v>41579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3" spans="2:21" ht="18.75" customHeight="1" x14ac:dyDescent="0.2">
      <c r="B3" s="3" t="str">
        <f>VLOOKUP(1,db_wd,3,FALSE)</f>
        <v>Sunday</v>
      </c>
      <c r="C3" s="3"/>
      <c r="D3" s="3" t="str">
        <f>VLOOKUP(2,db_wd,3,FALSE)</f>
        <v>Monday</v>
      </c>
      <c r="E3" s="3"/>
      <c r="F3" s="3" t="str">
        <f>VLOOKUP(3,db_wd,3,FALSE)</f>
        <v>Tuesday</v>
      </c>
      <c r="G3" s="3"/>
      <c r="H3" s="3" t="str">
        <f>VLOOKUP(4,db_wd,3,FALSE)</f>
        <v>Wednesday</v>
      </c>
      <c r="I3" s="3"/>
      <c r="J3" s="3" t="str">
        <f>VLOOKUP(5,db_wd,3,FALSE)</f>
        <v>Thursday</v>
      </c>
      <c r="K3" s="3"/>
      <c r="L3" s="3" t="str">
        <f>VLOOKUP(6,db_wd,3,FALSE)</f>
        <v>Friday</v>
      </c>
      <c r="M3" s="3"/>
      <c r="N3" s="3" t="str">
        <f>VLOOKUP(7,db_wd,3,FALSE)</f>
        <v>Saturday</v>
      </c>
      <c r="O3" s="3"/>
      <c r="Q3" s="4">
        <v>11</v>
      </c>
      <c r="R3" s="4"/>
      <c r="S3" s="4" t="s">
        <v>60</v>
      </c>
      <c r="T3" s="4"/>
      <c r="U3" s="4"/>
    </row>
    <row r="4" spans="2:21" ht="15" customHeight="1" x14ac:dyDescent="0.25">
      <c r="B4" s="5" t="str">
        <f ca="1">OFFSET(Calendar!K36,0,0)</f>
        <v/>
      </c>
      <c r="C4" s="6" t="str">
        <f ca="1">IFERROR(VLOOKUP(DAY(B4)&amp;"x1",$T:$U,2,FALSE),"")</f>
        <v/>
      </c>
      <c r="D4" s="5" t="str">
        <f ca="1">OFFSET(Calendar!K36,0,1)</f>
        <v/>
      </c>
      <c r="E4" s="6" t="str">
        <f ca="1">IFERROR(VLOOKUP(DAY(D4)&amp;"x1",$T:$U,2,FALSE),"")</f>
        <v/>
      </c>
      <c r="F4" s="5" t="str">
        <f ca="1">OFFSET(Calendar!K36,0,2)</f>
        <v/>
      </c>
      <c r="G4" s="6" t="str">
        <f ca="1">IFERROR(VLOOKUP(DAY(F4)&amp;"x1",$T:$U,2,FALSE),"")</f>
        <v/>
      </c>
      <c r="H4" s="5" t="str">
        <f ca="1">OFFSET(Calendar!K36,0,3)</f>
        <v/>
      </c>
      <c r="I4" s="6" t="str">
        <f ca="1">IFERROR(VLOOKUP(DAY(H4)&amp;"x1",$T:$U,2,FALSE),"")</f>
        <v/>
      </c>
      <c r="J4" s="5" t="str">
        <f ca="1">OFFSET(Calendar!K36,0,4)</f>
        <v/>
      </c>
      <c r="K4" s="6" t="str">
        <f ca="1">IFERROR(VLOOKUP(DAY(J4)&amp;"x1",$T:$U,2,FALSE),"")</f>
        <v/>
      </c>
      <c r="L4" s="5">
        <f ca="1">OFFSET(Calendar!K36,0,5)</f>
        <v>41579</v>
      </c>
      <c r="M4" s="6" t="str">
        <f ca="1">IFERROR(VLOOKUP(DAY(L4)&amp;"x1",$T:$U,2,FALSE),"")</f>
        <v/>
      </c>
      <c r="N4" s="5">
        <f ca="1">OFFSET(Calendar!K36,0,6)</f>
        <v>41580</v>
      </c>
      <c r="O4" s="6" t="str">
        <f ca="1">IFERROR(VLOOKUP(DAY(N4)&amp;"x1",$T:$U,2,FALSE),"")</f>
        <v/>
      </c>
      <c r="Q4" s="7" t="str">
        <f>$Q$3&amp;"x"&amp;(ROW()-3)</f>
        <v>11x1</v>
      </c>
      <c r="R4" s="8" t="str">
        <f>IFERROR(VLOOKUP(Q4,Calendar!$AF:$AH,2,FALSE),"")</f>
        <v/>
      </c>
      <c r="S4" s="7" t="str">
        <f>IF(R4="","",DAY(R4))</f>
        <v/>
      </c>
      <c r="T4" s="8" t="str">
        <f>S4&amp;"x"&amp;COUNTIF($S$3:S4,S4)</f>
        <v>x1</v>
      </c>
      <c r="U4" s="9" t="str">
        <f>IFERROR(VLOOKUP(Q4,Calendar!$AF:$AH,3,FALSE),"")</f>
        <v/>
      </c>
    </row>
    <row r="5" spans="2:21" ht="15" customHeight="1" x14ac:dyDescent="0.25">
      <c r="B5" s="10"/>
      <c r="C5" s="11" t="str">
        <f ca="1">IFERROR(VLOOKUP(DAY(B4)&amp;"x2",$T:$U,2,FALSE),"")</f>
        <v/>
      </c>
      <c r="D5" s="10"/>
      <c r="E5" s="11" t="str">
        <f ca="1">IFERROR(VLOOKUP(DAY(D4)&amp;"x2",$T:$U,2,FALSE),"")</f>
        <v/>
      </c>
      <c r="F5" s="10"/>
      <c r="G5" s="11" t="str">
        <f ca="1">IFERROR(VLOOKUP(DAY(F4)&amp;"x2",$T:$U,2,FALSE),"")</f>
        <v/>
      </c>
      <c r="H5" s="10"/>
      <c r="I5" s="11" t="str">
        <f ca="1">IFERROR(VLOOKUP(DAY(H4)&amp;"x2",$T:$U,2,FALSE),"")</f>
        <v/>
      </c>
      <c r="J5" s="10"/>
      <c r="K5" s="11" t="str">
        <f ca="1">IFERROR(VLOOKUP(DAY(J4)&amp;"x2",$T:$U,2,FALSE),"")</f>
        <v/>
      </c>
      <c r="L5" s="10"/>
      <c r="M5" s="11" t="str">
        <f ca="1">IFERROR(VLOOKUP(DAY(L4)&amp;"x2",$T:$U,2,FALSE),"")</f>
        <v/>
      </c>
      <c r="N5" s="10"/>
      <c r="O5" s="11" t="str">
        <f ca="1">IFERROR(VLOOKUP(DAY(N4)&amp;"x2",$T:$U,2,FALSE),"")</f>
        <v/>
      </c>
      <c r="Q5" s="7" t="str">
        <f t="shared" ref="Q5:Q39" si="0">$Q$3&amp;"x"&amp;(ROW()-3)</f>
        <v>11x2</v>
      </c>
      <c r="R5" s="8" t="str">
        <f>IFERROR(VLOOKUP(Q5,Calendar!$AF:$AH,2,FALSE),"")</f>
        <v/>
      </c>
      <c r="S5" s="7" t="str">
        <f t="shared" ref="S5:S39" si="1">IF(R5="","",DAY(R5))</f>
        <v/>
      </c>
      <c r="T5" s="8" t="str">
        <f>S5&amp;"x"&amp;COUNTIF($S$3:S5,S5)</f>
        <v>x2</v>
      </c>
      <c r="U5" s="9" t="str">
        <f>IFERROR(VLOOKUP(Q5,Calendar!$AF:$AH,3,FALSE),"")</f>
        <v/>
      </c>
    </row>
    <row r="6" spans="2:21" x14ac:dyDescent="0.25">
      <c r="B6" s="12" t="str">
        <f ca="1">IFERROR(VLOOKUP(DAY(B4)&amp;"x3",$T:$U,2,FALSE),"")</f>
        <v/>
      </c>
      <c r="C6" s="13"/>
      <c r="D6" s="12" t="str">
        <f ca="1">IFERROR(VLOOKUP(DAY(D4)&amp;"x3",$T:$U,2,FALSE),"")</f>
        <v/>
      </c>
      <c r="E6" s="13"/>
      <c r="F6" s="12" t="str">
        <f ca="1">IFERROR(VLOOKUP(DAY(F4)&amp;"x3",$T:$U,2,FALSE),"")</f>
        <v/>
      </c>
      <c r="G6" s="13"/>
      <c r="H6" s="12" t="str">
        <f ca="1">IFERROR(VLOOKUP(DAY(H4)&amp;"x3",$T:$U,2,FALSE),"")</f>
        <v/>
      </c>
      <c r="I6" s="13"/>
      <c r="J6" s="12" t="str">
        <f ca="1">IFERROR(VLOOKUP(DAY(J4)&amp;"x3",$T:$U,2,FALSE),"")</f>
        <v/>
      </c>
      <c r="K6" s="13"/>
      <c r="L6" s="12" t="str">
        <f ca="1">IFERROR(VLOOKUP(DAY(L4)&amp;"x3",$T:$U,2,FALSE),"")</f>
        <v/>
      </c>
      <c r="M6" s="13"/>
      <c r="N6" s="12" t="str">
        <f ca="1">IFERROR(VLOOKUP(DAY(N4)&amp;"x3",$T:$U,2,FALSE),"")</f>
        <v/>
      </c>
      <c r="O6" s="13"/>
      <c r="Q6" s="7" t="str">
        <f t="shared" si="0"/>
        <v>11x3</v>
      </c>
      <c r="R6" s="8" t="str">
        <f>IFERROR(VLOOKUP(Q6,Calendar!$AF:$AH,2,FALSE),"")</f>
        <v/>
      </c>
      <c r="S6" s="7" t="str">
        <f t="shared" si="1"/>
        <v/>
      </c>
      <c r="T6" s="8" t="str">
        <f>S6&amp;"x"&amp;COUNTIF($S$3:S6,S6)</f>
        <v>x3</v>
      </c>
      <c r="U6" s="9" t="str">
        <f>IFERROR(VLOOKUP(Q6,Calendar!$AF:$AH,3,FALSE),"")</f>
        <v/>
      </c>
    </row>
    <row r="7" spans="2:21" x14ac:dyDescent="0.25">
      <c r="B7" s="12" t="str">
        <f ca="1">IFERROR(VLOOKUP(DAY(B4)&amp;"x4",$T:$U,2,FALSE),"")</f>
        <v/>
      </c>
      <c r="C7" s="13"/>
      <c r="D7" s="12" t="str">
        <f ca="1">IFERROR(VLOOKUP(DAY(D4)&amp;"x4",$T:$U,2,FALSE),"")</f>
        <v/>
      </c>
      <c r="E7" s="13"/>
      <c r="F7" s="12" t="str">
        <f ca="1">IFERROR(VLOOKUP(DAY(F4)&amp;"x4",$T:$U,2,FALSE),"")</f>
        <v/>
      </c>
      <c r="G7" s="13"/>
      <c r="H7" s="12" t="str">
        <f ca="1">IFERROR(VLOOKUP(DAY(H4)&amp;"x4",$T:$U,2,FALSE),"")</f>
        <v/>
      </c>
      <c r="I7" s="13"/>
      <c r="J7" s="12" t="str">
        <f ca="1">IFERROR(VLOOKUP(DAY(J4)&amp;"x4",$T:$U,2,FALSE),"")</f>
        <v/>
      </c>
      <c r="K7" s="13"/>
      <c r="L7" s="12" t="str">
        <f ca="1">IFERROR(VLOOKUP(DAY(L4)&amp;"x4",$T:$U,2,FALSE),"")</f>
        <v/>
      </c>
      <c r="M7" s="13"/>
      <c r="N7" s="12" t="str">
        <f ca="1">IFERROR(VLOOKUP(DAY(N4)&amp;"x4",$T:$U,2,FALSE),"")</f>
        <v/>
      </c>
      <c r="O7" s="13"/>
      <c r="Q7" s="7" t="str">
        <f t="shared" si="0"/>
        <v>11x4</v>
      </c>
      <c r="R7" s="8" t="str">
        <f>IFERROR(VLOOKUP(Q7,Calendar!$AF:$AH,2,FALSE),"")</f>
        <v/>
      </c>
      <c r="S7" s="7" t="str">
        <f t="shared" si="1"/>
        <v/>
      </c>
      <c r="T7" s="8" t="str">
        <f>S7&amp;"x"&amp;COUNTIF($S$3:S7,S7)</f>
        <v>x4</v>
      </c>
      <c r="U7" s="9" t="str">
        <f>IFERROR(VLOOKUP(Q7,Calendar!$AF:$AH,3,FALSE),"")</f>
        <v/>
      </c>
    </row>
    <row r="8" spans="2:21" x14ac:dyDescent="0.25">
      <c r="B8" s="12" t="str">
        <f ca="1">IFERROR(VLOOKUP(DAY(B4)&amp;"x5",$T:$U,2,FALSE),"")</f>
        <v/>
      </c>
      <c r="C8" s="13"/>
      <c r="D8" s="12" t="str">
        <f ca="1">IFERROR(VLOOKUP(DAY(D4)&amp;"x5",$T:$U,2,FALSE),"")</f>
        <v/>
      </c>
      <c r="E8" s="13"/>
      <c r="F8" s="12" t="str">
        <f ca="1">IFERROR(VLOOKUP(DAY(F4)&amp;"x5",$T:$U,2,FALSE),"")</f>
        <v/>
      </c>
      <c r="G8" s="13"/>
      <c r="H8" s="12" t="str">
        <f ca="1">IFERROR(VLOOKUP(DAY(H4)&amp;"x5",$T:$U,2,FALSE),"")</f>
        <v/>
      </c>
      <c r="I8" s="13"/>
      <c r="J8" s="12" t="str">
        <f ca="1">IFERROR(VLOOKUP(DAY(J4)&amp;"x5",$T:$U,2,FALSE),"")</f>
        <v/>
      </c>
      <c r="K8" s="13"/>
      <c r="L8" s="12" t="str">
        <f ca="1">IFERROR(VLOOKUP(DAY(L4)&amp;"x5",$T:$U,2,FALSE),"")</f>
        <v/>
      </c>
      <c r="M8" s="13"/>
      <c r="N8" s="12" t="str">
        <f ca="1">IFERROR(VLOOKUP(DAY(N4)&amp;"x5",$T:$U,2,FALSE),"")</f>
        <v/>
      </c>
      <c r="O8" s="13"/>
      <c r="Q8" s="7" t="str">
        <f t="shared" si="0"/>
        <v>11x5</v>
      </c>
      <c r="R8" s="8" t="str">
        <f>IFERROR(VLOOKUP(Q8,Calendar!$AF:$AH,2,FALSE),"")</f>
        <v/>
      </c>
      <c r="S8" s="7" t="str">
        <f t="shared" si="1"/>
        <v/>
      </c>
      <c r="T8" s="8" t="str">
        <f>S8&amp;"x"&amp;COUNTIF($S$3:S8,S8)</f>
        <v>x5</v>
      </c>
      <c r="U8" s="9" t="str">
        <f>IFERROR(VLOOKUP(Q8,Calendar!$AF:$AH,3,FALSE),"")</f>
        <v/>
      </c>
    </row>
    <row r="9" spans="2:21" x14ac:dyDescent="0.25">
      <c r="B9" s="14" t="str">
        <f ca="1">IFERROR(VLOOKUP(DAY(B4)&amp;"x6",$T:$U,2,FALSE),"")</f>
        <v/>
      </c>
      <c r="C9" s="15"/>
      <c r="D9" s="14" t="str">
        <f ca="1">IFERROR(VLOOKUP(DAY(D4)&amp;"x6",$T:$U,2,FALSE),"")</f>
        <v/>
      </c>
      <c r="E9" s="15"/>
      <c r="F9" s="14" t="str">
        <f ca="1">IFERROR(VLOOKUP(DAY(F4)&amp;"x6",$T:$U,2,FALSE),"")</f>
        <v/>
      </c>
      <c r="G9" s="15"/>
      <c r="H9" s="14" t="str">
        <f ca="1">IFERROR(VLOOKUP(DAY(H4)&amp;"x6",$T:$U,2,FALSE),"")</f>
        <v/>
      </c>
      <c r="I9" s="15"/>
      <c r="J9" s="14" t="str">
        <f ca="1">IFERROR(VLOOKUP(DAY(J4)&amp;"x6",$T:$U,2,FALSE),"")</f>
        <v/>
      </c>
      <c r="K9" s="15"/>
      <c r="L9" s="14" t="str">
        <f ca="1">IFERROR(VLOOKUP(DAY(L4)&amp;"x6",$T:$U,2,FALSE),"")</f>
        <v/>
      </c>
      <c r="M9" s="15"/>
      <c r="N9" s="14" t="str">
        <f ca="1">IFERROR(VLOOKUP(DAY(N4)&amp;"x6",$T:$U,2,FALSE),"")</f>
        <v/>
      </c>
      <c r="O9" s="15"/>
      <c r="Q9" s="7" t="str">
        <f t="shared" si="0"/>
        <v>11x6</v>
      </c>
      <c r="R9" s="8" t="str">
        <f>IFERROR(VLOOKUP(Q9,Calendar!$AF:$AH,2,FALSE),"")</f>
        <v/>
      </c>
      <c r="S9" s="7" t="str">
        <f t="shared" si="1"/>
        <v/>
      </c>
      <c r="T9" s="8" t="str">
        <f>S9&amp;"x"&amp;COUNTIF($S$3:S9,S9)</f>
        <v>x6</v>
      </c>
      <c r="U9" s="9" t="str">
        <f>IFERROR(VLOOKUP(Q9,Calendar!$AF:$AH,3,FALSE),"")</f>
        <v/>
      </c>
    </row>
    <row r="10" spans="2:21" ht="15" customHeight="1" x14ac:dyDescent="0.25">
      <c r="B10" s="5">
        <f ca="1">OFFSET(Calendar!K36,1,0)</f>
        <v>41581</v>
      </c>
      <c r="C10" s="6" t="str">
        <f ca="1">IFERROR(VLOOKUP(DAY(B10)&amp;"x1",$T:$U,2,FALSE),"")</f>
        <v/>
      </c>
      <c r="D10" s="5">
        <f ca="1">OFFSET(Calendar!K36,1,1)</f>
        <v>41582</v>
      </c>
      <c r="E10" s="6" t="str">
        <f ca="1">IFERROR(VLOOKUP(DAY(D10)&amp;"x1",$T:$U,2,FALSE),"")</f>
        <v/>
      </c>
      <c r="F10" s="5">
        <f ca="1">OFFSET(Calendar!K36,1,2)</f>
        <v>41583</v>
      </c>
      <c r="G10" s="6" t="str">
        <f ca="1">IFERROR(VLOOKUP(DAY(F10)&amp;"x1",$T:$U,2,FALSE),"")</f>
        <v/>
      </c>
      <c r="H10" s="5">
        <f ca="1">OFFSET(Calendar!K36,1,3)</f>
        <v>41584</v>
      </c>
      <c r="I10" s="6" t="str">
        <f ca="1">IFERROR(VLOOKUP(DAY(H10)&amp;"x1",$T:$U,2,FALSE),"")</f>
        <v/>
      </c>
      <c r="J10" s="5">
        <f ca="1">OFFSET(Calendar!K36,1,4)</f>
        <v>41585</v>
      </c>
      <c r="K10" s="6" t="str">
        <f ca="1">IFERROR(VLOOKUP(DAY(J10)&amp;"x1",$T:$U,2,FALSE),"")</f>
        <v/>
      </c>
      <c r="L10" s="5">
        <f ca="1">OFFSET(Calendar!K36,1,5)</f>
        <v>41586</v>
      </c>
      <c r="M10" s="6" t="str">
        <f ca="1">IFERROR(VLOOKUP(DAY(L10)&amp;"x1",$T:$U,2,FALSE),"")</f>
        <v/>
      </c>
      <c r="N10" s="5">
        <f ca="1">OFFSET(Calendar!K36,1,6)</f>
        <v>41587</v>
      </c>
      <c r="O10" s="6" t="str">
        <f ca="1">IFERROR(VLOOKUP(DAY(N10)&amp;"x1",$T:$U,2,FALSE),"")</f>
        <v/>
      </c>
      <c r="Q10" s="7" t="str">
        <f t="shared" si="0"/>
        <v>11x7</v>
      </c>
      <c r="R10" s="8" t="str">
        <f>IFERROR(VLOOKUP(Q10,Calendar!$AF:$AH,2,FALSE),"")</f>
        <v/>
      </c>
      <c r="S10" s="7" t="str">
        <f t="shared" si="1"/>
        <v/>
      </c>
      <c r="T10" s="8" t="str">
        <f>S10&amp;"x"&amp;COUNTIF($S$3:S10,S10)</f>
        <v>x7</v>
      </c>
      <c r="U10" s="9" t="str">
        <f>IFERROR(VLOOKUP(Q10,Calendar!$AF:$AH,3,FALSE),"")</f>
        <v/>
      </c>
    </row>
    <row r="11" spans="2:21" ht="15" customHeight="1" x14ac:dyDescent="0.25">
      <c r="B11" s="10"/>
      <c r="C11" s="11" t="str">
        <f ca="1">IFERROR(VLOOKUP(DAY(B10)&amp;"x2",$T:$U,2,FALSE),"")</f>
        <v/>
      </c>
      <c r="D11" s="10"/>
      <c r="E11" s="11" t="str">
        <f ca="1">IFERROR(VLOOKUP(DAY(D10)&amp;"x2",$T:$U,2,FALSE),"")</f>
        <v/>
      </c>
      <c r="F11" s="10"/>
      <c r="G11" s="11" t="str">
        <f ca="1">IFERROR(VLOOKUP(DAY(F10)&amp;"x2",$T:$U,2,FALSE),"")</f>
        <v/>
      </c>
      <c r="H11" s="10"/>
      <c r="I11" s="11" t="str">
        <f ca="1">IFERROR(VLOOKUP(DAY(H10)&amp;"x2",$T:$U,2,FALSE),"")</f>
        <v/>
      </c>
      <c r="J11" s="10"/>
      <c r="K11" s="11" t="str">
        <f ca="1">IFERROR(VLOOKUP(DAY(J10)&amp;"x2",$T:$U,2,FALSE),"")</f>
        <v/>
      </c>
      <c r="L11" s="10"/>
      <c r="M11" s="11" t="str">
        <f ca="1">IFERROR(VLOOKUP(DAY(L10)&amp;"x2",$T:$U,2,FALSE),"")</f>
        <v/>
      </c>
      <c r="N11" s="10"/>
      <c r="O11" s="11" t="str">
        <f ca="1">IFERROR(VLOOKUP(DAY(N10)&amp;"x2",$T:$U,2,FALSE),"")</f>
        <v/>
      </c>
      <c r="Q11" s="7" t="str">
        <f t="shared" si="0"/>
        <v>11x8</v>
      </c>
      <c r="R11" s="8" t="str">
        <f>IFERROR(VLOOKUP(Q11,Calendar!$AF:$AH,2,FALSE),"")</f>
        <v/>
      </c>
      <c r="S11" s="7" t="str">
        <f t="shared" si="1"/>
        <v/>
      </c>
      <c r="T11" s="8" t="str">
        <f>S11&amp;"x"&amp;COUNTIF($S$3:S11,S11)</f>
        <v>x8</v>
      </c>
      <c r="U11" s="9" t="str">
        <f>IFERROR(VLOOKUP(Q11,Calendar!$AF:$AH,3,FALSE),"")</f>
        <v/>
      </c>
    </row>
    <row r="12" spans="2:21" x14ac:dyDescent="0.25">
      <c r="B12" s="12" t="str">
        <f ca="1">IFERROR(VLOOKUP(DAY(B10)&amp;"x3",$T:$U,2,FALSE),"")</f>
        <v/>
      </c>
      <c r="C12" s="13"/>
      <c r="D12" s="12" t="str">
        <f ca="1">IFERROR(VLOOKUP(DAY(D10)&amp;"x3",$T:$U,2,FALSE),"")</f>
        <v/>
      </c>
      <c r="E12" s="13"/>
      <c r="F12" s="12" t="str">
        <f ca="1">IFERROR(VLOOKUP(DAY(F10)&amp;"x3",$T:$U,2,FALSE),"")</f>
        <v/>
      </c>
      <c r="G12" s="13"/>
      <c r="H12" s="12" t="str">
        <f ca="1">IFERROR(VLOOKUP(DAY(H10)&amp;"x3",$T:$U,2,FALSE),"")</f>
        <v/>
      </c>
      <c r="I12" s="13"/>
      <c r="J12" s="12" t="str">
        <f ca="1">IFERROR(VLOOKUP(DAY(J10)&amp;"x3",$T:$U,2,FALSE),"")</f>
        <v/>
      </c>
      <c r="K12" s="13"/>
      <c r="L12" s="12" t="str">
        <f ca="1">IFERROR(VLOOKUP(DAY(L10)&amp;"x3",$T:$U,2,FALSE),"")</f>
        <v/>
      </c>
      <c r="M12" s="13"/>
      <c r="N12" s="12" t="str">
        <f ca="1">IFERROR(VLOOKUP(DAY(N10)&amp;"x3",$T:$U,2,FALSE),"")</f>
        <v/>
      </c>
      <c r="O12" s="13"/>
      <c r="Q12" s="7" t="str">
        <f t="shared" si="0"/>
        <v>11x9</v>
      </c>
      <c r="R12" s="8" t="str">
        <f>IFERROR(VLOOKUP(Q12,Calendar!$AF:$AH,2,FALSE),"")</f>
        <v/>
      </c>
      <c r="S12" s="7" t="str">
        <f t="shared" si="1"/>
        <v/>
      </c>
      <c r="T12" s="8" t="str">
        <f>S12&amp;"x"&amp;COUNTIF($S$3:S12,S12)</f>
        <v>x9</v>
      </c>
      <c r="U12" s="9" t="str">
        <f>IFERROR(VLOOKUP(Q12,Calendar!$AF:$AH,3,FALSE),"")</f>
        <v/>
      </c>
    </row>
    <row r="13" spans="2:21" x14ac:dyDescent="0.25">
      <c r="B13" s="12" t="str">
        <f ca="1">IFERROR(VLOOKUP(DAY(B10)&amp;"x4",$T:$U,2,FALSE),"")</f>
        <v/>
      </c>
      <c r="C13" s="13"/>
      <c r="D13" s="12" t="str">
        <f ca="1">IFERROR(VLOOKUP(DAY(D10)&amp;"x4",$T:$U,2,FALSE),"")</f>
        <v/>
      </c>
      <c r="E13" s="13"/>
      <c r="F13" s="12" t="str">
        <f ca="1">IFERROR(VLOOKUP(DAY(F10)&amp;"x4",$T:$U,2,FALSE),"")</f>
        <v/>
      </c>
      <c r="G13" s="13"/>
      <c r="H13" s="12" t="str">
        <f ca="1">IFERROR(VLOOKUP(DAY(H10)&amp;"x4",$T:$U,2,FALSE),"")</f>
        <v/>
      </c>
      <c r="I13" s="13"/>
      <c r="J13" s="12" t="str">
        <f ca="1">IFERROR(VLOOKUP(DAY(J10)&amp;"x4",$T:$U,2,FALSE),"")</f>
        <v/>
      </c>
      <c r="K13" s="13"/>
      <c r="L13" s="12" t="str">
        <f ca="1">IFERROR(VLOOKUP(DAY(L10)&amp;"x4",$T:$U,2,FALSE),"")</f>
        <v/>
      </c>
      <c r="M13" s="13"/>
      <c r="N13" s="12" t="str">
        <f ca="1">IFERROR(VLOOKUP(DAY(N10)&amp;"x4",$T:$U,2,FALSE),"")</f>
        <v/>
      </c>
      <c r="O13" s="13"/>
      <c r="Q13" s="7" t="str">
        <f t="shared" si="0"/>
        <v>11x10</v>
      </c>
      <c r="R13" s="8" t="str">
        <f>IFERROR(VLOOKUP(Q13,Calendar!$AF:$AH,2,FALSE),"")</f>
        <v/>
      </c>
      <c r="S13" s="7" t="str">
        <f t="shared" si="1"/>
        <v/>
      </c>
      <c r="T13" s="8" t="str">
        <f>S13&amp;"x"&amp;COUNTIF($S$3:S13,S13)</f>
        <v>x10</v>
      </c>
      <c r="U13" s="9" t="str">
        <f>IFERROR(VLOOKUP(Q13,Calendar!$AF:$AH,3,FALSE),"")</f>
        <v/>
      </c>
    </row>
    <row r="14" spans="2:21" x14ac:dyDescent="0.25">
      <c r="B14" s="12" t="str">
        <f ca="1">IFERROR(VLOOKUP(DAY(B10)&amp;"x5",$T:$U,2,FALSE),"")</f>
        <v/>
      </c>
      <c r="C14" s="13"/>
      <c r="D14" s="12" t="str">
        <f ca="1">IFERROR(VLOOKUP(DAY(D10)&amp;"x5",$T:$U,2,FALSE),"")</f>
        <v/>
      </c>
      <c r="E14" s="13"/>
      <c r="F14" s="12" t="str">
        <f ca="1">IFERROR(VLOOKUP(DAY(F10)&amp;"x5",$T:$U,2,FALSE),"")</f>
        <v/>
      </c>
      <c r="G14" s="13"/>
      <c r="H14" s="12" t="str">
        <f ca="1">IFERROR(VLOOKUP(DAY(H10)&amp;"x5",$T:$U,2,FALSE),"")</f>
        <v/>
      </c>
      <c r="I14" s="13"/>
      <c r="J14" s="12" t="str">
        <f ca="1">IFERROR(VLOOKUP(DAY(J10)&amp;"x5",$T:$U,2,FALSE),"")</f>
        <v/>
      </c>
      <c r="K14" s="13"/>
      <c r="L14" s="12" t="str">
        <f ca="1">IFERROR(VLOOKUP(DAY(L10)&amp;"x5",$T:$U,2,FALSE),"")</f>
        <v/>
      </c>
      <c r="M14" s="13"/>
      <c r="N14" s="12" t="str">
        <f ca="1">IFERROR(VLOOKUP(DAY(N10)&amp;"x5",$T:$U,2,FALSE),"")</f>
        <v/>
      </c>
      <c r="O14" s="13"/>
      <c r="Q14" s="7" t="str">
        <f t="shared" si="0"/>
        <v>11x11</v>
      </c>
      <c r="R14" s="8" t="str">
        <f>IFERROR(VLOOKUP(Q14,Calendar!$AF:$AH,2,FALSE),"")</f>
        <v/>
      </c>
      <c r="S14" s="7" t="str">
        <f t="shared" si="1"/>
        <v/>
      </c>
      <c r="T14" s="8" t="str">
        <f>S14&amp;"x"&amp;COUNTIF($S$3:S14,S14)</f>
        <v>x11</v>
      </c>
      <c r="U14" s="9" t="str">
        <f>IFERROR(VLOOKUP(Q14,Calendar!$AF:$AH,3,FALSE),"")</f>
        <v/>
      </c>
    </row>
    <row r="15" spans="2:21" x14ac:dyDescent="0.25">
      <c r="B15" s="14" t="str">
        <f ca="1">IFERROR(VLOOKUP(DAY(B10)&amp;"x6",$T:$U,2,FALSE),"")</f>
        <v/>
      </c>
      <c r="C15" s="15"/>
      <c r="D15" s="14" t="str">
        <f ca="1">IFERROR(VLOOKUP(DAY(D10)&amp;"x6",$T:$U,2,FALSE),"")</f>
        <v/>
      </c>
      <c r="E15" s="15"/>
      <c r="F15" s="14" t="str">
        <f ca="1">IFERROR(VLOOKUP(DAY(F10)&amp;"x6",$T:$U,2,FALSE),"")</f>
        <v/>
      </c>
      <c r="G15" s="15"/>
      <c r="H15" s="14" t="str">
        <f ca="1">IFERROR(VLOOKUP(DAY(H10)&amp;"x6",$T:$U,2,FALSE),"")</f>
        <v/>
      </c>
      <c r="I15" s="15"/>
      <c r="J15" s="14" t="str">
        <f ca="1">IFERROR(VLOOKUP(DAY(J10)&amp;"x6",$T:$U,2,FALSE),"")</f>
        <v/>
      </c>
      <c r="K15" s="15"/>
      <c r="L15" s="14" t="str">
        <f ca="1">IFERROR(VLOOKUP(DAY(L10)&amp;"x6",$T:$U,2,FALSE),"")</f>
        <v/>
      </c>
      <c r="M15" s="15"/>
      <c r="N15" s="14" t="str">
        <f ca="1">IFERROR(VLOOKUP(DAY(N10)&amp;"x6",$T:$U,2,FALSE),"")</f>
        <v/>
      </c>
      <c r="O15" s="15"/>
      <c r="Q15" s="7" t="str">
        <f t="shared" si="0"/>
        <v>11x12</v>
      </c>
      <c r="R15" s="8" t="str">
        <f>IFERROR(VLOOKUP(Q15,Calendar!$AF:$AH,2,FALSE),"")</f>
        <v/>
      </c>
      <c r="S15" s="7" t="str">
        <f t="shared" si="1"/>
        <v/>
      </c>
      <c r="T15" s="8" t="str">
        <f>S15&amp;"x"&amp;COUNTIF($S$3:S15,S15)</f>
        <v>x12</v>
      </c>
      <c r="U15" s="9" t="str">
        <f>IFERROR(VLOOKUP(Q15,Calendar!$AF:$AH,3,FALSE),"")</f>
        <v/>
      </c>
    </row>
    <row r="16" spans="2:21" ht="15" customHeight="1" x14ac:dyDescent="0.25">
      <c r="B16" s="5">
        <f ca="1">OFFSET(Calendar!K36,2,0)</f>
        <v>41588</v>
      </c>
      <c r="C16" s="6" t="str">
        <f ca="1">IFERROR(VLOOKUP(DAY(B16)&amp;"x1",$T:$U,2,FALSE),"")</f>
        <v/>
      </c>
      <c r="D16" s="5">
        <f ca="1">OFFSET(Calendar!K36,2,1)</f>
        <v>41589</v>
      </c>
      <c r="E16" s="6" t="str">
        <f ca="1">IFERROR(VLOOKUP(DAY(D16)&amp;"x1",$T:$U,2,FALSE),"")</f>
        <v/>
      </c>
      <c r="F16" s="5">
        <f ca="1">OFFSET(Calendar!K36,2,2)</f>
        <v>41590</v>
      </c>
      <c r="G16" s="6" t="str">
        <f ca="1">IFERROR(VLOOKUP(DAY(F16)&amp;"x1",$T:$U,2,FALSE),"")</f>
        <v/>
      </c>
      <c r="H16" s="5">
        <f ca="1">OFFSET(Calendar!K36,2,3)</f>
        <v>41591</v>
      </c>
      <c r="I16" s="6" t="str">
        <f ca="1">IFERROR(VLOOKUP(DAY(H16)&amp;"x1",$T:$U,2,FALSE),"")</f>
        <v/>
      </c>
      <c r="J16" s="5">
        <f ca="1">OFFSET(Calendar!K36,2,4)</f>
        <v>41592</v>
      </c>
      <c r="K16" s="6" t="str">
        <f ca="1">IFERROR(VLOOKUP(DAY(J16)&amp;"x1",$T:$U,2,FALSE),"")</f>
        <v/>
      </c>
      <c r="L16" s="5">
        <f ca="1">OFFSET(Calendar!K36,2,5)</f>
        <v>41593</v>
      </c>
      <c r="M16" s="6" t="str">
        <f ca="1">IFERROR(VLOOKUP(DAY(L16)&amp;"x1",$T:$U,2,FALSE),"")</f>
        <v/>
      </c>
      <c r="N16" s="5">
        <f ca="1">OFFSET(Calendar!K36,2,6)</f>
        <v>41594</v>
      </c>
      <c r="O16" s="6" t="str">
        <f ca="1">IFERROR(VLOOKUP(DAY(N16)&amp;"x1",$T:$U,2,FALSE),"")</f>
        <v/>
      </c>
      <c r="Q16" s="7" t="str">
        <f t="shared" si="0"/>
        <v>11x13</v>
      </c>
      <c r="R16" s="8" t="str">
        <f>IFERROR(VLOOKUP(Q16,Calendar!$AF:$AH,2,FALSE),"")</f>
        <v/>
      </c>
      <c r="S16" s="7" t="str">
        <f t="shared" si="1"/>
        <v/>
      </c>
      <c r="T16" s="8" t="str">
        <f>S16&amp;"x"&amp;COUNTIF($S$3:S16,S16)</f>
        <v>x13</v>
      </c>
      <c r="U16" s="9" t="str">
        <f>IFERROR(VLOOKUP(Q16,Calendar!$AF:$AH,3,FALSE),"")</f>
        <v/>
      </c>
    </row>
    <row r="17" spans="2:21" ht="15" customHeight="1" x14ac:dyDescent="0.25">
      <c r="B17" s="10"/>
      <c r="C17" s="11" t="str">
        <f ca="1">IFERROR(VLOOKUP(DAY(B16)&amp;"x2",$T:$U,2,FALSE),"")</f>
        <v/>
      </c>
      <c r="D17" s="10"/>
      <c r="E17" s="11" t="str">
        <f ca="1">IFERROR(VLOOKUP(DAY(D16)&amp;"x2",$T:$U,2,FALSE),"")</f>
        <v/>
      </c>
      <c r="F17" s="10"/>
      <c r="G17" s="11" t="str">
        <f ca="1">IFERROR(VLOOKUP(DAY(F16)&amp;"x2",$T:$U,2,FALSE),"")</f>
        <v/>
      </c>
      <c r="H17" s="10"/>
      <c r="I17" s="11" t="str">
        <f ca="1">IFERROR(VLOOKUP(DAY(H16)&amp;"x2",$T:$U,2,FALSE),"")</f>
        <v/>
      </c>
      <c r="J17" s="10"/>
      <c r="K17" s="11" t="str">
        <f ca="1">IFERROR(VLOOKUP(DAY(J16)&amp;"x2",$T:$U,2,FALSE),"")</f>
        <v/>
      </c>
      <c r="L17" s="10"/>
      <c r="M17" s="11" t="str">
        <f ca="1">IFERROR(VLOOKUP(DAY(L16)&amp;"x2",$T:$U,2,FALSE),"")</f>
        <v/>
      </c>
      <c r="N17" s="10"/>
      <c r="O17" s="11" t="str">
        <f ca="1">IFERROR(VLOOKUP(DAY(N16)&amp;"x2",$T:$U,2,FALSE),"")</f>
        <v/>
      </c>
      <c r="Q17" s="7" t="str">
        <f t="shared" si="0"/>
        <v>11x14</v>
      </c>
      <c r="R17" s="8" t="str">
        <f>IFERROR(VLOOKUP(Q17,Calendar!$AF:$AH,2,FALSE),"")</f>
        <v/>
      </c>
      <c r="S17" s="7" t="str">
        <f t="shared" si="1"/>
        <v/>
      </c>
      <c r="T17" s="8" t="str">
        <f>S17&amp;"x"&amp;COUNTIF($S$3:S17,S17)</f>
        <v>x14</v>
      </c>
      <c r="U17" s="9" t="str">
        <f>IFERROR(VLOOKUP(Q17,Calendar!$AF:$AH,3,FALSE),"")</f>
        <v/>
      </c>
    </row>
    <row r="18" spans="2:21" x14ac:dyDescent="0.25">
      <c r="B18" s="12" t="str">
        <f ca="1">IFERROR(VLOOKUP(DAY(B16)&amp;"x3",$T:$U,2,FALSE),"")</f>
        <v/>
      </c>
      <c r="C18" s="13"/>
      <c r="D18" s="12" t="str">
        <f ca="1">IFERROR(VLOOKUP(DAY(D16)&amp;"x3",$T:$U,2,FALSE),"")</f>
        <v/>
      </c>
      <c r="E18" s="13"/>
      <c r="F18" s="12" t="str">
        <f ca="1">IFERROR(VLOOKUP(DAY(F16)&amp;"x3",$T:$U,2,FALSE),"")</f>
        <v/>
      </c>
      <c r="G18" s="13"/>
      <c r="H18" s="12" t="str">
        <f ca="1">IFERROR(VLOOKUP(DAY(H16)&amp;"x3",$T:$U,2,FALSE),"")</f>
        <v/>
      </c>
      <c r="I18" s="13"/>
      <c r="J18" s="12" t="str">
        <f ca="1">IFERROR(VLOOKUP(DAY(J16)&amp;"x3",$T:$U,2,FALSE),"")</f>
        <v/>
      </c>
      <c r="K18" s="13"/>
      <c r="L18" s="12" t="str">
        <f ca="1">IFERROR(VLOOKUP(DAY(L16)&amp;"x3",$T:$U,2,FALSE),"")</f>
        <v/>
      </c>
      <c r="M18" s="13"/>
      <c r="N18" s="12" t="str">
        <f ca="1">IFERROR(VLOOKUP(DAY(N16)&amp;"x3",$T:$U,2,FALSE),"")</f>
        <v/>
      </c>
      <c r="O18" s="13"/>
      <c r="Q18" s="7" t="str">
        <f t="shared" si="0"/>
        <v>11x15</v>
      </c>
      <c r="R18" s="8" t="str">
        <f>IFERROR(VLOOKUP(Q18,Calendar!$AF:$AH,2,FALSE),"")</f>
        <v/>
      </c>
      <c r="S18" s="7" t="str">
        <f t="shared" si="1"/>
        <v/>
      </c>
      <c r="T18" s="8" t="str">
        <f>S18&amp;"x"&amp;COUNTIF($S$3:S18,S18)</f>
        <v>x15</v>
      </c>
      <c r="U18" s="9" t="str">
        <f>IFERROR(VLOOKUP(Q18,Calendar!$AF:$AH,3,FALSE),"")</f>
        <v/>
      </c>
    </row>
    <row r="19" spans="2:21" x14ac:dyDescent="0.25">
      <c r="B19" s="12" t="str">
        <f ca="1">IFERROR(VLOOKUP(DAY(B16)&amp;"x4",$T:$U,2,FALSE),"")</f>
        <v/>
      </c>
      <c r="C19" s="13"/>
      <c r="D19" s="12" t="str">
        <f ca="1">IFERROR(VLOOKUP(DAY(D16)&amp;"x4",$T:$U,2,FALSE),"")</f>
        <v/>
      </c>
      <c r="E19" s="13"/>
      <c r="F19" s="12" t="str">
        <f ca="1">IFERROR(VLOOKUP(DAY(F16)&amp;"x4",$T:$U,2,FALSE),"")</f>
        <v/>
      </c>
      <c r="G19" s="13"/>
      <c r="H19" s="12" t="str">
        <f ca="1">IFERROR(VLOOKUP(DAY(H16)&amp;"x4",$T:$U,2,FALSE),"")</f>
        <v/>
      </c>
      <c r="I19" s="13"/>
      <c r="J19" s="12" t="str">
        <f ca="1">IFERROR(VLOOKUP(DAY(J16)&amp;"x4",$T:$U,2,FALSE),"")</f>
        <v/>
      </c>
      <c r="K19" s="13"/>
      <c r="L19" s="12" t="str">
        <f ca="1">IFERROR(VLOOKUP(DAY(L16)&amp;"x4",$T:$U,2,FALSE),"")</f>
        <v/>
      </c>
      <c r="M19" s="13"/>
      <c r="N19" s="12" t="str">
        <f ca="1">IFERROR(VLOOKUP(DAY(N16)&amp;"x4",$T:$U,2,FALSE),"")</f>
        <v/>
      </c>
      <c r="O19" s="13"/>
      <c r="Q19" s="7" t="str">
        <f t="shared" si="0"/>
        <v>11x16</v>
      </c>
      <c r="R19" s="8" t="str">
        <f>IFERROR(VLOOKUP(Q19,Calendar!$AF:$AH,2,FALSE),"")</f>
        <v/>
      </c>
      <c r="S19" s="7" t="str">
        <f t="shared" si="1"/>
        <v/>
      </c>
      <c r="T19" s="8" t="str">
        <f>S19&amp;"x"&amp;COUNTIF($S$3:S19,S19)</f>
        <v>x16</v>
      </c>
      <c r="U19" s="9" t="str">
        <f>IFERROR(VLOOKUP(Q19,Calendar!$AF:$AH,3,FALSE),"")</f>
        <v/>
      </c>
    </row>
    <row r="20" spans="2:21" x14ac:dyDescent="0.25">
      <c r="B20" s="12" t="str">
        <f ca="1">IFERROR(VLOOKUP(DAY(B16)&amp;"x5",$T:$U,2,FALSE),"")</f>
        <v/>
      </c>
      <c r="C20" s="13"/>
      <c r="D20" s="12" t="str">
        <f ca="1">IFERROR(VLOOKUP(DAY(D16)&amp;"x5",$T:$U,2,FALSE),"")</f>
        <v/>
      </c>
      <c r="E20" s="13"/>
      <c r="F20" s="12" t="str">
        <f ca="1">IFERROR(VLOOKUP(DAY(F16)&amp;"x5",$T:$U,2,FALSE),"")</f>
        <v/>
      </c>
      <c r="G20" s="13"/>
      <c r="H20" s="12" t="str">
        <f ca="1">IFERROR(VLOOKUP(DAY(H16)&amp;"x5",$T:$U,2,FALSE),"")</f>
        <v/>
      </c>
      <c r="I20" s="13"/>
      <c r="J20" s="12" t="str">
        <f ca="1">IFERROR(VLOOKUP(DAY(J16)&amp;"x5",$T:$U,2,FALSE),"")</f>
        <v/>
      </c>
      <c r="K20" s="13"/>
      <c r="L20" s="12" t="str">
        <f ca="1">IFERROR(VLOOKUP(DAY(L16)&amp;"x5",$T:$U,2,FALSE),"")</f>
        <v/>
      </c>
      <c r="M20" s="13"/>
      <c r="N20" s="12" t="str">
        <f ca="1">IFERROR(VLOOKUP(DAY(N16)&amp;"x5",$T:$U,2,FALSE),"")</f>
        <v/>
      </c>
      <c r="O20" s="13"/>
      <c r="Q20" s="7" t="str">
        <f t="shared" si="0"/>
        <v>11x17</v>
      </c>
      <c r="R20" s="8" t="str">
        <f>IFERROR(VLOOKUP(Q20,Calendar!$AF:$AH,2,FALSE),"")</f>
        <v/>
      </c>
      <c r="S20" s="7" t="str">
        <f t="shared" si="1"/>
        <v/>
      </c>
      <c r="T20" s="8" t="str">
        <f>S20&amp;"x"&amp;COUNTIF($S$3:S20,S20)</f>
        <v>x17</v>
      </c>
      <c r="U20" s="9" t="str">
        <f>IFERROR(VLOOKUP(Q20,Calendar!$AF:$AH,3,FALSE),"")</f>
        <v/>
      </c>
    </row>
    <row r="21" spans="2:21" x14ac:dyDescent="0.25">
      <c r="B21" s="14" t="str">
        <f ca="1">IFERROR(VLOOKUP(DAY(B16)&amp;"x6",$T:$U,2,FALSE),"")</f>
        <v/>
      </c>
      <c r="C21" s="15"/>
      <c r="D21" s="14" t="str">
        <f ca="1">IFERROR(VLOOKUP(DAY(D16)&amp;"x6",$T:$U,2,FALSE),"")</f>
        <v/>
      </c>
      <c r="E21" s="15"/>
      <c r="F21" s="14" t="str">
        <f ca="1">IFERROR(VLOOKUP(DAY(F16)&amp;"x6",$T:$U,2,FALSE),"")</f>
        <v/>
      </c>
      <c r="G21" s="15"/>
      <c r="H21" s="14" t="str">
        <f ca="1">IFERROR(VLOOKUP(DAY(H16)&amp;"x6",$T:$U,2,FALSE),"")</f>
        <v/>
      </c>
      <c r="I21" s="15"/>
      <c r="J21" s="14" t="str">
        <f ca="1">IFERROR(VLOOKUP(DAY(J16)&amp;"x6",$T:$U,2,FALSE),"")</f>
        <v/>
      </c>
      <c r="K21" s="15"/>
      <c r="L21" s="14" t="str">
        <f ca="1">IFERROR(VLOOKUP(DAY(L16)&amp;"x6",$T:$U,2,FALSE),"")</f>
        <v/>
      </c>
      <c r="M21" s="15"/>
      <c r="N21" s="14" t="str">
        <f ca="1">IFERROR(VLOOKUP(DAY(N16)&amp;"x6",$T:$U,2,FALSE),"")</f>
        <v/>
      </c>
      <c r="O21" s="15"/>
      <c r="Q21" s="7" t="str">
        <f t="shared" si="0"/>
        <v>11x18</v>
      </c>
      <c r="R21" s="8" t="str">
        <f>IFERROR(VLOOKUP(Q21,Calendar!$AF:$AH,2,FALSE),"")</f>
        <v/>
      </c>
      <c r="S21" s="7" t="str">
        <f t="shared" si="1"/>
        <v/>
      </c>
      <c r="T21" s="8" t="str">
        <f>S21&amp;"x"&amp;COUNTIF($S$3:S21,S21)</f>
        <v>x18</v>
      </c>
      <c r="U21" s="9" t="str">
        <f>IFERROR(VLOOKUP(Q21,Calendar!$AF:$AH,3,FALSE),"")</f>
        <v/>
      </c>
    </row>
    <row r="22" spans="2:21" ht="15" customHeight="1" x14ac:dyDescent="0.25">
      <c r="B22" s="5">
        <f ca="1">OFFSET(Calendar!K36,3,0)</f>
        <v>41595</v>
      </c>
      <c r="C22" s="6" t="str">
        <f ca="1">IFERROR(VLOOKUP(DAY(B22)&amp;"x1",$T:$U,2,FALSE),"")</f>
        <v/>
      </c>
      <c r="D22" s="5">
        <f ca="1">OFFSET(Calendar!K36,3,1)</f>
        <v>41596</v>
      </c>
      <c r="E22" s="6" t="str">
        <f ca="1">IFERROR(VLOOKUP(DAY(D22)&amp;"x1",$T:$U,2,FALSE),"")</f>
        <v/>
      </c>
      <c r="F22" s="5">
        <f ca="1">OFFSET(Calendar!K36,3,2)</f>
        <v>41597</v>
      </c>
      <c r="G22" s="6" t="str">
        <f ca="1">IFERROR(VLOOKUP(DAY(F22)&amp;"x1",$T:$U,2,FALSE),"")</f>
        <v/>
      </c>
      <c r="H22" s="5">
        <f ca="1">OFFSET(Calendar!K36,3,3)</f>
        <v>41598</v>
      </c>
      <c r="I22" s="6" t="str">
        <f ca="1">IFERROR(VLOOKUP(DAY(H22)&amp;"x1",$T:$U,2,FALSE),"")</f>
        <v/>
      </c>
      <c r="J22" s="5">
        <f ca="1">OFFSET(Calendar!K36,3,4)</f>
        <v>41599</v>
      </c>
      <c r="K22" s="6" t="str">
        <f ca="1">IFERROR(VLOOKUP(DAY(J22)&amp;"x1",$T:$U,2,FALSE),"")</f>
        <v/>
      </c>
      <c r="L22" s="5">
        <f ca="1">OFFSET(Calendar!K36,3,5)</f>
        <v>41600</v>
      </c>
      <c r="M22" s="6" t="str">
        <f ca="1">IFERROR(VLOOKUP(DAY(L22)&amp;"x1",$T:$U,2,FALSE),"")</f>
        <v/>
      </c>
      <c r="N22" s="5">
        <f ca="1">OFFSET(Calendar!K36,3,6)</f>
        <v>41601</v>
      </c>
      <c r="O22" s="6" t="str">
        <f ca="1">IFERROR(VLOOKUP(DAY(N22)&amp;"x1",$T:$U,2,FALSE),"")</f>
        <v/>
      </c>
      <c r="Q22" s="7" t="str">
        <f t="shared" si="0"/>
        <v>11x19</v>
      </c>
      <c r="R22" s="8" t="str">
        <f>IFERROR(VLOOKUP(Q22,Calendar!$AF:$AH,2,FALSE),"")</f>
        <v/>
      </c>
      <c r="S22" s="7" t="str">
        <f t="shared" si="1"/>
        <v/>
      </c>
      <c r="T22" s="8" t="str">
        <f>S22&amp;"x"&amp;COUNTIF($S$3:S22,S22)</f>
        <v>x19</v>
      </c>
      <c r="U22" s="9" t="str">
        <f>IFERROR(VLOOKUP(Q22,Calendar!$AF:$AH,3,FALSE),"")</f>
        <v/>
      </c>
    </row>
    <row r="23" spans="2:21" ht="15" customHeight="1" x14ac:dyDescent="0.25">
      <c r="B23" s="10"/>
      <c r="C23" s="11" t="str">
        <f ca="1">IFERROR(VLOOKUP(DAY(B22)&amp;"x2",$T:$U,2,FALSE),"")</f>
        <v/>
      </c>
      <c r="D23" s="10"/>
      <c r="E23" s="11" t="str">
        <f ca="1">IFERROR(VLOOKUP(DAY(D22)&amp;"x2",$T:$U,2,FALSE),"")</f>
        <v/>
      </c>
      <c r="F23" s="10"/>
      <c r="G23" s="11" t="str">
        <f ca="1">IFERROR(VLOOKUP(DAY(F22)&amp;"x2",$T:$U,2,FALSE),"")</f>
        <v/>
      </c>
      <c r="H23" s="10"/>
      <c r="I23" s="11" t="str">
        <f ca="1">IFERROR(VLOOKUP(DAY(H22)&amp;"x2",$T:$U,2,FALSE),"")</f>
        <v/>
      </c>
      <c r="J23" s="10"/>
      <c r="K23" s="11" t="str">
        <f ca="1">IFERROR(VLOOKUP(DAY(J22)&amp;"x2",$T:$U,2,FALSE),"")</f>
        <v/>
      </c>
      <c r="L23" s="10"/>
      <c r="M23" s="11" t="str">
        <f ca="1">IFERROR(VLOOKUP(DAY(L22)&amp;"x2",$T:$U,2,FALSE),"")</f>
        <v/>
      </c>
      <c r="N23" s="10"/>
      <c r="O23" s="11" t="str">
        <f ca="1">IFERROR(VLOOKUP(DAY(N22)&amp;"x2",$T:$U,2,FALSE),"")</f>
        <v/>
      </c>
      <c r="Q23" s="7" t="str">
        <f t="shared" si="0"/>
        <v>11x20</v>
      </c>
      <c r="R23" s="8" t="str">
        <f>IFERROR(VLOOKUP(Q23,Calendar!$AF:$AH,2,FALSE),"")</f>
        <v/>
      </c>
      <c r="S23" s="7" t="str">
        <f t="shared" si="1"/>
        <v/>
      </c>
      <c r="T23" s="8" t="str">
        <f>S23&amp;"x"&amp;COUNTIF($S$3:S23,S23)</f>
        <v>x20</v>
      </c>
      <c r="U23" s="9" t="str">
        <f>IFERROR(VLOOKUP(Q23,Calendar!$AF:$AH,3,FALSE),"")</f>
        <v/>
      </c>
    </row>
    <row r="24" spans="2:21" x14ac:dyDescent="0.25">
      <c r="B24" s="12" t="str">
        <f ca="1">IFERROR(VLOOKUP(DAY(B22)&amp;"x3",$T:$U,2,FALSE),"")</f>
        <v/>
      </c>
      <c r="C24" s="13"/>
      <c r="D24" s="12" t="str">
        <f ca="1">IFERROR(VLOOKUP(DAY(D22)&amp;"x3",$T:$U,2,FALSE),"")</f>
        <v/>
      </c>
      <c r="E24" s="13"/>
      <c r="F24" s="12" t="str">
        <f ca="1">IFERROR(VLOOKUP(DAY(F22)&amp;"x3",$T:$U,2,FALSE),"")</f>
        <v/>
      </c>
      <c r="G24" s="13"/>
      <c r="H24" s="12" t="str">
        <f ca="1">IFERROR(VLOOKUP(DAY(H22)&amp;"x3",$T:$U,2,FALSE),"")</f>
        <v/>
      </c>
      <c r="I24" s="13"/>
      <c r="J24" s="12" t="str">
        <f ca="1">IFERROR(VLOOKUP(DAY(J22)&amp;"x3",$T:$U,2,FALSE),"")</f>
        <v/>
      </c>
      <c r="K24" s="13"/>
      <c r="L24" s="12" t="str">
        <f ca="1">IFERROR(VLOOKUP(DAY(L22)&amp;"x3",$T:$U,2,FALSE),"")</f>
        <v/>
      </c>
      <c r="M24" s="13"/>
      <c r="N24" s="12" t="str">
        <f ca="1">IFERROR(VLOOKUP(DAY(N22)&amp;"x3",$T:$U,2,FALSE),"")</f>
        <v/>
      </c>
      <c r="O24" s="13"/>
      <c r="Q24" s="7" t="str">
        <f t="shared" si="0"/>
        <v>11x21</v>
      </c>
      <c r="R24" s="8" t="str">
        <f>IFERROR(VLOOKUP(Q24,Calendar!$AF:$AH,2,FALSE),"")</f>
        <v/>
      </c>
      <c r="S24" s="7" t="str">
        <f t="shared" si="1"/>
        <v/>
      </c>
      <c r="T24" s="8" t="str">
        <f>S24&amp;"x"&amp;COUNTIF($S$3:S24,S24)</f>
        <v>x21</v>
      </c>
      <c r="U24" s="9" t="str">
        <f>IFERROR(VLOOKUP(Q24,Calendar!$AF:$AH,3,FALSE),"")</f>
        <v/>
      </c>
    </row>
    <row r="25" spans="2:21" x14ac:dyDescent="0.25">
      <c r="B25" s="12" t="str">
        <f ca="1">IFERROR(VLOOKUP(DAY(B22)&amp;"x4",$T:$U,2,FALSE),"")</f>
        <v/>
      </c>
      <c r="C25" s="13"/>
      <c r="D25" s="12" t="str">
        <f ca="1">IFERROR(VLOOKUP(DAY(D22)&amp;"x4",$T:$U,2,FALSE),"")</f>
        <v/>
      </c>
      <c r="E25" s="13"/>
      <c r="F25" s="12" t="str">
        <f ca="1">IFERROR(VLOOKUP(DAY(F22)&amp;"x4",$T:$U,2,FALSE),"")</f>
        <v/>
      </c>
      <c r="G25" s="13"/>
      <c r="H25" s="12" t="str">
        <f ca="1">IFERROR(VLOOKUP(DAY(H22)&amp;"x4",$T:$U,2,FALSE),"")</f>
        <v/>
      </c>
      <c r="I25" s="13"/>
      <c r="J25" s="12" t="str">
        <f ca="1">IFERROR(VLOOKUP(DAY(J22)&amp;"x4",$T:$U,2,FALSE),"")</f>
        <v/>
      </c>
      <c r="K25" s="13"/>
      <c r="L25" s="12" t="str">
        <f ca="1">IFERROR(VLOOKUP(DAY(L22)&amp;"x4",$T:$U,2,FALSE),"")</f>
        <v/>
      </c>
      <c r="M25" s="13"/>
      <c r="N25" s="12" t="str">
        <f ca="1">IFERROR(VLOOKUP(DAY(N22)&amp;"x4",$T:$U,2,FALSE),"")</f>
        <v/>
      </c>
      <c r="O25" s="13"/>
      <c r="Q25" s="7" t="str">
        <f t="shared" si="0"/>
        <v>11x22</v>
      </c>
      <c r="R25" s="8" t="str">
        <f>IFERROR(VLOOKUP(Q25,Calendar!$AF:$AH,2,FALSE),"")</f>
        <v/>
      </c>
      <c r="S25" s="7" t="str">
        <f t="shared" si="1"/>
        <v/>
      </c>
      <c r="T25" s="8" t="str">
        <f>S25&amp;"x"&amp;COUNTIF($S$3:S25,S25)</f>
        <v>x22</v>
      </c>
      <c r="U25" s="9" t="str">
        <f>IFERROR(VLOOKUP(Q25,Calendar!$AF:$AH,3,FALSE),"")</f>
        <v/>
      </c>
    </row>
    <row r="26" spans="2:21" x14ac:dyDescent="0.25">
      <c r="B26" s="12" t="str">
        <f ca="1">IFERROR(VLOOKUP(DAY(B22)&amp;"x5",$T:$U,2,FALSE),"")</f>
        <v/>
      </c>
      <c r="C26" s="13"/>
      <c r="D26" s="12" t="str">
        <f ca="1">IFERROR(VLOOKUP(DAY(D22)&amp;"x5",$T:$U,2,FALSE),"")</f>
        <v/>
      </c>
      <c r="E26" s="13"/>
      <c r="F26" s="12" t="str">
        <f ca="1">IFERROR(VLOOKUP(DAY(F22)&amp;"x5",$T:$U,2,FALSE),"")</f>
        <v/>
      </c>
      <c r="G26" s="13"/>
      <c r="H26" s="12" t="str">
        <f ca="1">IFERROR(VLOOKUP(DAY(H22)&amp;"x5",$T:$U,2,FALSE),"")</f>
        <v/>
      </c>
      <c r="I26" s="13"/>
      <c r="J26" s="12" t="str">
        <f ca="1">IFERROR(VLOOKUP(DAY(J22)&amp;"x5",$T:$U,2,FALSE),"")</f>
        <v/>
      </c>
      <c r="K26" s="13"/>
      <c r="L26" s="12" t="str">
        <f ca="1">IFERROR(VLOOKUP(DAY(L22)&amp;"x5",$T:$U,2,FALSE),"")</f>
        <v/>
      </c>
      <c r="M26" s="13"/>
      <c r="N26" s="12" t="str">
        <f ca="1">IFERROR(VLOOKUP(DAY(N22)&amp;"x5",$T:$U,2,FALSE),"")</f>
        <v/>
      </c>
      <c r="O26" s="13"/>
      <c r="Q26" s="7" t="str">
        <f t="shared" si="0"/>
        <v>11x23</v>
      </c>
      <c r="R26" s="8" t="str">
        <f>IFERROR(VLOOKUP(Q26,Calendar!$AF:$AH,2,FALSE),"")</f>
        <v/>
      </c>
      <c r="S26" s="7" t="str">
        <f t="shared" si="1"/>
        <v/>
      </c>
      <c r="T26" s="8" t="str">
        <f>S26&amp;"x"&amp;COUNTIF($S$3:S26,S26)</f>
        <v>x23</v>
      </c>
      <c r="U26" s="9" t="str">
        <f>IFERROR(VLOOKUP(Q26,Calendar!$AF:$AH,3,FALSE),"")</f>
        <v/>
      </c>
    </row>
    <row r="27" spans="2:21" x14ac:dyDescent="0.25">
      <c r="B27" s="14" t="str">
        <f ca="1">IFERROR(VLOOKUP(DAY(B22)&amp;"x6",$T:$U,2,FALSE),"")</f>
        <v/>
      </c>
      <c r="C27" s="15"/>
      <c r="D27" s="14" t="str">
        <f ca="1">IFERROR(VLOOKUP(DAY(D22)&amp;"x6",$T:$U,2,FALSE),"")</f>
        <v/>
      </c>
      <c r="E27" s="15"/>
      <c r="F27" s="14" t="str">
        <f ca="1">IFERROR(VLOOKUP(DAY(F22)&amp;"x6",$T:$U,2,FALSE),"")</f>
        <v/>
      </c>
      <c r="G27" s="15"/>
      <c r="H27" s="14" t="str">
        <f ca="1">IFERROR(VLOOKUP(DAY(H22)&amp;"x6",$T:$U,2,FALSE),"")</f>
        <v/>
      </c>
      <c r="I27" s="15"/>
      <c r="J27" s="14" t="str">
        <f ca="1">IFERROR(VLOOKUP(DAY(J22)&amp;"x6",$T:$U,2,FALSE),"")</f>
        <v/>
      </c>
      <c r="K27" s="15"/>
      <c r="L27" s="14" t="str">
        <f ca="1">IFERROR(VLOOKUP(DAY(L22)&amp;"x6",$T:$U,2,FALSE),"")</f>
        <v/>
      </c>
      <c r="M27" s="15"/>
      <c r="N27" s="14" t="str">
        <f ca="1">IFERROR(VLOOKUP(DAY(N22)&amp;"x6",$T:$U,2,FALSE),"")</f>
        <v/>
      </c>
      <c r="O27" s="15"/>
      <c r="Q27" s="7" t="str">
        <f t="shared" si="0"/>
        <v>11x24</v>
      </c>
      <c r="R27" s="8" t="str">
        <f>IFERROR(VLOOKUP(Q27,Calendar!$AF:$AH,2,FALSE),"")</f>
        <v/>
      </c>
      <c r="S27" s="7" t="str">
        <f t="shared" si="1"/>
        <v/>
      </c>
      <c r="T27" s="8" t="str">
        <f>S27&amp;"x"&amp;COUNTIF($S$3:S27,S27)</f>
        <v>x24</v>
      </c>
      <c r="U27" s="9" t="str">
        <f>IFERROR(VLOOKUP(Q27,Calendar!$AF:$AH,3,FALSE),"")</f>
        <v/>
      </c>
    </row>
    <row r="28" spans="2:21" ht="15" customHeight="1" x14ac:dyDescent="0.25">
      <c r="B28" s="5">
        <f ca="1">OFFSET(Calendar!K36,4,0)</f>
        <v>41602</v>
      </c>
      <c r="C28" s="6" t="str">
        <f ca="1">IFERROR(VLOOKUP(DAY(B28)&amp;"x1",$T:$U,2,FALSE),"")</f>
        <v/>
      </c>
      <c r="D28" s="5">
        <f ca="1">OFFSET(Calendar!K36,4,1)</f>
        <v>41603</v>
      </c>
      <c r="E28" s="6" t="str">
        <f ca="1">IFERROR(VLOOKUP(DAY(D28)&amp;"x1",$T:$U,2,FALSE),"")</f>
        <v/>
      </c>
      <c r="F28" s="5">
        <f ca="1">OFFSET(Calendar!K36,4,2)</f>
        <v>41604</v>
      </c>
      <c r="G28" s="6" t="str">
        <f ca="1">IFERROR(VLOOKUP(DAY(F28)&amp;"x1",$T:$U,2,FALSE),"")</f>
        <v/>
      </c>
      <c r="H28" s="5">
        <f ca="1">OFFSET(Calendar!K36,4,3)</f>
        <v>41605</v>
      </c>
      <c r="I28" s="6" t="str">
        <f ca="1">IFERROR(VLOOKUP(DAY(H28)&amp;"x1",$T:$U,2,FALSE),"")</f>
        <v/>
      </c>
      <c r="J28" s="5">
        <f ca="1">OFFSET(Calendar!K36,4,4)</f>
        <v>41606</v>
      </c>
      <c r="K28" s="6" t="str">
        <f ca="1">IFERROR(VLOOKUP(DAY(J28)&amp;"x1",$T:$U,2,FALSE),"")</f>
        <v/>
      </c>
      <c r="L28" s="5">
        <f ca="1">OFFSET(Calendar!K36,4,5)</f>
        <v>41607</v>
      </c>
      <c r="M28" s="6" t="str">
        <f ca="1">IFERROR(VLOOKUP(DAY(L28)&amp;"x1",$T:$U,2,FALSE),"")</f>
        <v/>
      </c>
      <c r="N28" s="5">
        <f ca="1">OFFSET(Calendar!K36,4,6)</f>
        <v>41608</v>
      </c>
      <c r="O28" s="6" t="str">
        <f ca="1">IFERROR(VLOOKUP(DAY(N28)&amp;"x1",$T:$U,2,FALSE),"")</f>
        <v/>
      </c>
      <c r="Q28" s="7" t="str">
        <f t="shared" si="0"/>
        <v>11x25</v>
      </c>
      <c r="R28" s="8" t="str">
        <f>IFERROR(VLOOKUP(Q28,Calendar!$AF:$AH,2,FALSE),"")</f>
        <v/>
      </c>
      <c r="S28" s="7" t="str">
        <f t="shared" si="1"/>
        <v/>
      </c>
      <c r="T28" s="8" t="str">
        <f>S28&amp;"x"&amp;COUNTIF($S$3:S28,S28)</f>
        <v>x25</v>
      </c>
      <c r="U28" s="9" t="str">
        <f>IFERROR(VLOOKUP(Q28,Calendar!$AF:$AH,3,FALSE),"")</f>
        <v/>
      </c>
    </row>
    <row r="29" spans="2:21" ht="15" customHeight="1" x14ac:dyDescent="0.25">
      <c r="B29" s="10"/>
      <c r="C29" s="11" t="str">
        <f ca="1">IFERROR(VLOOKUP(DAY(B28)&amp;"x2",$T:$U,2,FALSE),"")</f>
        <v/>
      </c>
      <c r="D29" s="10"/>
      <c r="E29" s="11" t="str">
        <f ca="1">IFERROR(VLOOKUP(DAY(D28)&amp;"x2",$T:$U,2,FALSE),"")</f>
        <v/>
      </c>
      <c r="F29" s="10"/>
      <c r="G29" s="11" t="str">
        <f ca="1">IFERROR(VLOOKUP(DAY(F28)&amp;"x2",$T:$U,2,FALSE),"")</f>
        <v/>
      </c>
      <c r="H29" s="10"/>
      <c r="I29" s="11" t="str">
        <f ca="1">IFERROR(VLOOKUP(DAY(H28)&amp;"x2",$T:$U,2,FALSE),"")</f>
        <v/>
      </c>
      <c r="J29" s="10"/>
      <c r="K29" s="11" t="str">
        <f ca="1">IFERROR(VLOOKUP(DAY(J28)&amp;"x2",$T:$U,2,FALSE),"")</f>
        <v/>
      </c>
      <c r="L29" s="10"/>
      <c r="M29" s="11" t="str">
        <f ca="1">IFERROR(VLOOKUP(DAY(L28)&amp;"x2",$T:$U,2,FALSE),"")</f>
        <v/>
      </c>
      <c r="N29" s="10"/>
      <c r="O29" s="11" t="str">
        <f ca="1">IFERROR(VLOOKUP(DAY(N28)&amp;"x2",$T:$U,2,FALSE),"")</f>
        <v/>
      </c>
      <c r="Q29" s="7" t="str">
        <f t="shared" si="0"/>
        <v>11x26</v>
      </c>
      <c r="R29" s="8" t="str">
        <f>IFERROR(VLOOKUP(Q29,Calendar!$AF:$AH,2,FALSE),"")</f>
        <v/>
      </c>
      <c r="S29" s="7" t="str">
        <f t="shared" si="1"/>
        <v/>
      </c>
      <c r="T29" s="8" t="str">
        <f>S29&amp;"x"&amp;COUNTIF($S$3:S29,S29)</f>
        <v>x26</v>
      </c>
      <c r="U29" s="9" t="str">
        <f>IFERROR(VLOOKUP(Q29,Calendar!$AF:$AH,3,FALSE),"")</f>
        <v/>
      </c>
    </row>
    <row r="30" spans="2:21" x14ac:dyDescent="0.25">
      <c r="B30" s="12" t="str">
        <f ca="1">IFERROR(VLOOKUP(DAY(B28)&amp;"x3",$T:$U,2,FALSE),"")</f>
        <v/>
      </c>
      <c r="C30" s="13"/>
      <c r="D30" s="12" t="str">
        <f ca="1">IFERROR(VLOOKUP(DAY(D28)&amp;"x3",$T:$U,2,FALSE),"")</f>
        <v/>
      </c>
      <c r="E30" s="13"/>
      <c r="F30" s="12" t="str">
        <f ca="1">IFERROR(VLOOKUP(DAY(F28)&amp;"x3",$T:$U,2,FALSE),"")</f>
        <v/>
      </c>
      <c r="G30" s="13"/>
      <c r="H30" s="12" t="str">
        <f ca="1">IFERROR(VLOOKUP(DAY(H28)&amp;"x3",$T:$U,2,FALSE),"")</f>
        <v/>
      </c>
      <c r="I30" s="13"/>
      <c r="J30" s="12" t="str">
        <f ca="1">IFERROR(VLOOKUP(DAY(J28)&amp;"x3",$T:$U,2,FALSE),"")</f>
        <v/>
      </c>
      <c r="K30" s="13"/>
      <c r="L30" s="12" t="str">
        <f ca="1">IFERROR(VLOOKUP(DAY(L28)&amp;"x3",$T:$U,2,FALSE),"")</f>
        <v/>
      </c>
      <c r="M30" s="13"/>
      <c r="N30" s="12" t="str">
        <f ca="1">IFERROR(VLOOKUP(DAY(N28)&amp;"x3",$T:$U,2,FALSE),"")</f>
        <v/>
      </c>
      <c r="O30" s="13"/>
      <c r="Q30" s="7" t="str">
        <f t="shared" si="0"/>
        <v>11x27</v>
      </c>
      <c r="R30" s="8" t="str">
        <f>IFERROR(VLOOKUP(Q30,Calendar!$AF:$AH,2,FALSE),"")</f>
        <v/>
      </c>
      <c r="S30" s="7" t="str">
        <f t="shared" si="1"/>
        <v/>
      </c>
      <c r="T30" s="8" t="str">
        <f>S30&amp;"x"&amp;COUNTIF($S$3:S30,S30)</f>
        <v>x27</v>
      </c>
      <c r="U30" s="9" t="str">
        <f>IFERROR(VLOOKUP(Q30,Calendar!$AF:$AH,3,FALSE),"")</f>
        <v/>
      </c>
    </row>
    <row r="31" spans="2:21" x14ac:dyDescent="0.25">
      <c r="B31" s="12" t="str">
        <f ca="1">IFERROR(VLOOKUP(DAY(B28)&amp;"x4",$T:$U,2,FALSE),"")</f>
        <v/>
      </c>
      <c r="C31" s="13"/>
      <c r="D31" s="12" t="str">
        <f ca="1">IFERROR(VLOOKUP(DAY(D28)&amp;"x4",$T:$U,2,FALSE),"")</f>
        <v/>
      </c>
      <c r="E31" s="13"/>
      <c r="F31" s="12" t="str">
        <f ca="1">IFERROR(VLOOKUP(DAY(F28)&amp;"x4",$T:$U,2,FALSE),"")</f>
        <v/>
      </c>
      <c r="G31" s="13"/>
      <c r="H31" s="12" t="str">
        <f ca="1">IFERROR(VLOOKUP(DAY(H28)&amp;"x4",$T:$U,2,FALSE),"")</f>
        <v/>
      </c>
      <c r="I31" s="13"/>
      <c r="J31" s="12" t="str">
        <f ca="1">IFERROR(VLOOKUP(DAY(J28)&amp;"x4",$T:$U,2,FALSE),"")</f>
        <v/>
      </c>
      <c r="K31" s="13"/>
      <c r="L31" s="12" t="str">
        <f ca="1">IFERROR(VLOOKUP(DAY(L28)&amp;"x4",$T:$U,2,FALSE),"")</f>
        <v/>
      </c>
      <c r="M31" s="13"/>
      <c r="N31" s="12" t="str">
        <f ca="1">IFERROR(VLOOKUP(DAY(N28)&amp;"x4",$T:$U,2,FALSE),"")</f>
        <v/>
      </c>
      <c r="O31" s="13"/>
      <c r="Q31" s="7" t="str">
        <f t="shared" si="0"/>
        <v>11x28</v>
      </c>
      <c r="R31" s="8" t="str">
        <f>IFERROR(VLOOKUP(Q31,Calendar!$AF:$AH,2,FALSE),"")</f>
        <v/>
      </c>
      <c r="S31" s="7" t="str">
        <f t="shared" si="1"/>
        <v/>
      </c>
      <c r="T31" s="8" t="str">
        <f>S31&amp;"x"&amp;COUNTIF($S$3:S31,S31)</f>
        <v>x28</v>
      </c>
      <c r="U31" s="9" t="str">
        <f>IFERROR(VLOOKUP(Q31,Calendar!$AF:$AH,3,FALSE),"")</f>
        <v/>
      </c>
    </row>
    <row r="32" spans="2:21" x14ac:dyDescent="0.25">
      <c r="B32" s="12" t="str">
        <f ca="1">IFERROR(VLOOKUP(DAY(B28)&amp;"x5",$T:$U,2,FALSE),"")</f>
        <v/>
      </c>
      <c r="C32" s="13"/>
      <c r="D32" s="12" t="str">
        <f ca="1">IFERROR(VLOOKUP(DAY(D28)&amp;"x5",$T:$U,2,FALSE),"")</f>
        <v/>
      </c>
      <c r="E32" s="13"/>
      <c r="F32" s="12" t="str">
        <f ca="1">IFERROR(VLOOKUP(DAY(F28)&amp;"x5",$T:$U,2,FALSE),"")</f>
        <v/>
      </c>
      <c r="G32" s="13"/>
      <c r="H32" s="12" t="str">
        <f ca="1">IFERROR(VLOOKUP(DAY(H28)&amp;"x5",$T:$U,2,FALSE),"")</f>
        <v/>
      </c>
      <c r="I32" s="13"/>
      <c r="J32" s="12" t="str">
        <f ca="1">IFERROR(VLOOKUP(DAY(J28)&amp;"x5",$T:$U,2,FALSE),"")</f>
        <v/>
      </c>
      <c r="K32" s="13"/>
      <c r="L32" s="12" t="str">
        <f ca="1">IFERROR(VLOOKUP(DAY(L28)&amp;"x5",$T:$U,2,FALSE),"")</f>
        <v/>
      </c>
      <c r="M32" s="13"/>
      <c r="N32" s="12" t="str">
        <f ca="1">IFERROR(VLOOKUP(DAY(N28)&amp;"x5",$T:$U,2,FALSE),"")</f>
        <v/>
      </c>
      <c r="O32" s="13"/>
      <c r="Q32" s="7" t="str">
        <f t="shared" si="0"/>
        <v>11x29</v>
      </c>
      <c r="R32" s="8" t="str">
        <f>IFERROR(VLOOKUP(Q32,Calendar!$AF:$AH,2,FALSE),"")</f>
        <v/>
      </c>
      <c r="S32" s="7" t="str">
        <f t="shared" si="1"/>
        <v/>
      </c>
      <c r="T32" s="8" t="str">
        <f>S32&amp;"x"&amp;COUNTIF($S$3:S32,S32)</f>
        <v>x29</v>
      </c>
      <c r="U32" s="9" t="str">
        <f>IFERROR(VLOOKUP(Q32,Calendar!$AF:$AH,3,FALSE),"")</f>
        <v/>
      </c>
    </row>
    <row r="33" spans="2:21" x14ac:dyDescent="0.25">
      <c r="B33" s="14" t="str">
        <f ca="1">IFERROR(VLOOKUP(DAY(B28)&amp;"x6",$T:$U,2,FALSE),"")</f>
        <v/>
      </c>
      <c r="C33" s="15"/>
      <c r="D33" s="14" t="str">
        <f ca="1">IFERROR(VLOOKUP(DAY(D28)&amp;"x6",$T:$U,2,FALSE),"")</f>
        <v/>
      </c>
      <c r="E33" s="15"/>
      <c r="F33" s="14" t="str">
        <f ca="1">IFERROR(VLOOKUP(DAY(F28)&amp;"x6",$T:$U,2,FALSE),"")</f>
        <v/>
      </c>
      <c r="G33" s="15"/>
      <c r="H33" s="14" t="str">
        <f ca="1">IFERROR(VLOOKUP(DAY(H28)&amp;"x6",$T:$U,2,FALSE),"")</f>
        <v/>
      </c>
      <c r="I33" s="15"/>
      <c r="J33" s="14" t="str">
        <f ca="1">IFERROR(VLOOKUP(DAY(J28)&amp;"x6",$T:$U,2,FALSE),"")</f>
        <v/>
      </c>
      <c r="K33" s="15"/>
      <c r="L33" s="14" t="str">
        <f ca="1">IFERROR(VLOOKUP(DAY(L28)&amp;"x6",$T:$U,2,FALSE),"")</f>
        <v/>
      </c>
      <c r="M33" s="15"/>
      <c r="N33" s="14" t="str">
        <f ca="1">IFERROR(VLOOKUP(DAY(N28)&amp;"x6",$T:$U,2,FALSE),"")</f>
        <v/>
      </c>
      <c r="O33" s="15"/>
      <c r="Q33" s="7" t="str">
        <f t="shared" si="0"/>
        <v>11x30</v>
      </c>
      <c r="R33" s="8" t="str">
        <f>IFERROR(VLOOKUP(Q33,Calendar!$AF:$AH,2,FALSE),"")</f>
        <v/>
      </c>
      <c r="S33" s="7" t="str">
        <f t="shared" si="1"/>
        <v/>
      </c>
      <c r="T33" s="8" t="str">
        <f>S33&amp;"x"&amp;COUNTIF($S$3:S33,S33)</f>
        <v>x30</v>
      </c>
      <c r="U33" s="9" t="str">
        <f>IFERROR(VLOOKUP(Q33,Calendar!$AF:$AH,3,FALSE),"")</f>
        <v/>
      </c>
    </row>
    <row r="34" spans="2:21" ht="15" customHeight="1" x14ac:dyDescent="0.25">
      <c r="B34" s="5" t="str">
        <f ca="1">OFFSET(Calendar!K36,5,0)</f>
        <v/>
      </c>
      <c r="C34" s="6" t="str">
        <f ca="1">IFERROR(VLOOKUP(DAY(B34)&amp;"x1",$T:$U,2,FALSE),"")</f>
        <v/>
      </c>
      <c r="D34" s="5" t="str">
        <f ca="1">OFFSET(Calendar!K36,5,1)</f>
        <v/>
      </c>
      <c r="E34" s="6" t="str">
        <f ca="1">IFERROR(VLOOKUP(DAY(D34)&amp;"x1",$T:$U,2,FALSE),"")</f>
        <v/>
      </c>
      <c r="F34" s="5" t="str">
        <f ca="1">OFFSET(Calendar!K36,5,2)</f>
        <v/>
      </c>
      <c r="G34" s="6" t="str">
        <f ca="1">IFERROR(VLOOKUP(DAY(F34)&amp;"x1",$T:$U,2,FALSE),"")</f>
        <v/>
      </c>
      <c r="H34" s="5" t="str">
        <f ca="1">OFFSET(Calendar!K36,5,3)</f>
        <v/>
      </c>
      <c r="I34" s="6" t="str">
        <f ca="1">IFERROR(VLOOKUP(DAY(H34)&amp;"x1",$T:$U,2,FALSE),"")</f>
        <v/>
      </c>
      <c r="J34" s="5" t="str">
        <f ca="1">OFFSET(Calendar!K36,5,4)</f>
        <v/>
      </c>
      <c r="K34" s="6" t="str">
        <f ca="1">IFERROR(VLOOKUP(DAY(J34)&amp;"x1",$T:$U,2,FALSE),"")</f>
        <v/>
      </c>
      <c r="L34" s="5" t="str">
        <f ca="1">OFFSET(Calendar!K36,5,5)</f>
        <v/>
      </c>
      <c r="M34" s="6" t="str">
        <f ca="1">IFERROR(VLOOKUP(DAY(L34)&amp;"x1",$T:$U,2,FALSE),"")</f>
        <v/>
      </c>
      <c r="N34" s="5" t="str">
        <f ca="1">OFFSET(Calendar!K36,5,6)</f>
        <v/>
      </c>
      <c r="O34" s="6" t="str">
        <f ca="1">IFERROR(VLOOKUP(DAY(N34)&amp;"x1",$T:$U,2,FALSE),"")</f>
        <v/>
      </c>
      <c r="Q34" s="7" t="str">
        <f t="shared" si="0"/>
        <v>11x31</v>
      </c>
      <c r="R34" s="8" t="str">
        <f>IFERROR(VLOOKUP(Q34,Calendar!$AF:$AH,2,FALSE),"")</f>
        <v/>
      </c>
      <c r="S34" s="7" t="str">
        <f t="shared" si="1"/>
        <v/>
      </c>
      <c r="T34" s="8" t="str">
        <f>S34&amp;"x"&amp;COUNTIF($S$3:S34,S34)</f>
        <v>x31</v>
      </c>
      <c r="U34" s="9" t="str">
        <f>IFERROR(VLOOKUP(Q34,Calendar!$AF:$AH,3,FALSE),"")</f>
        <v/>
      </c>
    </row>
    <row r="35" spans="2:21" ht="15" customHeight="1" x14ac:dyDescent="0.25">
      <c r="B35" s="10"/>
      <c r="C35" s="11" t="str">
        <f ca="1">IFERROR(VLOOKUP(DAY(B34)&amp;"x2",$T:$U,2,FALSE),"")</f>
        <v/>
      </c>
      <c r="D35" s="10"/>
      <c r="E35" s="11" t="str">
        <f ca="1">IFERROR(VLOOKUP(DAY(D34)&amp;"x2",$T:$U,2,FALSE),"")</f>
        <v/>
      </c>
      <c r="F35" s="10"/>
      <c r="G35" s="11" t="str">
        <f ca="1">IFERROR(VLOOKUP(DAY(F34)&amp;"x2",$T:$U,2,FALSE),"")</f>
        <v/>
      </c>
      <c r="H35" s="10"/>
      <c r="I35" s="11" t="str">
        <f ca="1">IFERROR(VLOOKUP(DAY(H34)&amp;"x2",$T:$U,2,FALSE),"")</f>
        <v/>
      </c>
      <c r="J35" s="10"/>
      <c r="K35" s="11" t="str">
        <f ca="1">IFERROR(VLOOKUP(DAY(J34)&amp;"x2",$T:$U,2,FALSE),"")</f>
        <v/>
      </c>
      <c r="L35" s="10"/>
      <c r="M35" s="11" t="str">
        <f ca="1">IFERROR(VLOOKUP(DAY(L34)&amp;"x2",$T:$U,2,FALSE),"")</f>
        <v/>
      </c>
      <c r="N35" s="10"/>
      <c r="O35" s="11" t="str">
        <f ca="1">IFERROR(VLOOKUP(DAY(N34)&amp;"x2",$T:$U,2,FALSE),"")</f>
        <v/>
      </c>
      <c r="Q35" s="7" t="str">
        <f t="shared" si="0"/>
        <v>11x32</v>
      </c>
      <c r="R35" s="8" t="str">
        <f>IFERROR(VLOOKUP(Q35,Calendar!$AF:$AH,2,FALSE),"")</f>
        <v/>
      </c>
      <c r="S35" s="7" t="str">
        <f t="shared" si="1"/>
        <v/>
      </c>
      <c r="T35" s="8" t="str">
        <f>S35&amp;"x"&amp;COUNTIF($S$3:S35,S35)</f>
        <v>x32</v>
      </c>
      <c r="U35" s="9" t="str">
        <f>IFERROR(VLOOKUP(Q35,Calendar!$AF:$AH,3,FALSE),"")</f>
        <v/>
      </c>
    </row>
    <row r="36" spans="2:21" x14ac:dyDescent="0.25">
      <c r="B36" s="12" t="str">
        <f ca="1">IFERROR(VLOOKUP(DAY(B34)&amp;"x3",$T:$U,2,FALSE),"")</f>
        <v/>
      </c>
      <c r="C36" s="13"/>
      <c r="D36" s="12" t="str">
        <f ca="1">IFERROR(VLOOKUP(DAY(D34)&amp;"x3",$T:$U,2,FALSE),"")</f>
        <v/>
      </c>
      <c r="E36" s="13"/>
      <c r="F36" s="12" t="str">
        <f ca="1">IFERROR(VLOOKUP(DAY(F34)&amp;"x3",$T:$U,2,FALSE),"")</f>
        <v/>
      </c>
      <c r="G36" s="13"/>
      <c r="H36" s="12" t="str">
        <f ca="1">IFERROR(VLOOKUP(DAY(H34)&amp;"x3",$T:$U,2,FALSE),"")</f>
        <v/>
      </c>
      <c r="I36" s="13"/>
      <c r="J36" s="12" t="str">
        <f ca="1">IFERROR(VLOOKUP(DAY(J34)&amp;"x3",$T:$U,2,FALSE),"")</f>
        <v/>
      </c>
      <c r="K36" s="13"/>
      <c r="L36" s="12" t="str">
        <f ca="1">IFERROR(VLOOKUP(DAY(L34)&amp;"x3",$T:$U,2,FALSE),"")</f>
        <v/>
      </c>
      <c r="M36" s="13"/>
      <c r="N36" s="12" t="str">
        <f ca="1">IFERROR(VLOOKUP(DAY(N34)&amp;"x3",$T:$U,2,FALSE),"")</f>
        <v/>
      </c>
      <c r="O36" s="13"/>
      <c r="Q36" s="7" t="str">
        <f t="shared" si="0"/>
        <v>11x33</v>
      </c>
      <c r="R36" s="8" t="str">
        <f>IFERROR(VLOOKUP(Q36,Calendar!$AF:$AH,2,FALSE),"")</f>
        <v/>
      </c>
      <c r="S36" s="7" t="str">
        <f t="shared" si="1"/>
        <v/>
      </c>
      <c r="T36" s="8" t="str">
        <f>S36&amp;"x"&amp;COUNTIF($S$3:S36,S36)</f>
        <v>x33</v>
      </c>
      <c r="U36" s="9" t="str">
        <f>IFERROR(VLOOKUP(Q36,Calendar!$AF:$AH,3,FALSE),"")</f>
        <v/>
      </c>
    </row>
    <row r="37" spans="2:21" x14ac:dyDescent="0.25">
      <c r="B37" s="12" t="str">
        <f ca="1">IFERROR(VLOOKUP(DAY(B34)&amp;"x4",$T:$U,2,FALSE),"")</f>
        <v/>
      </c>
      <c r="C37" s="13"/>
      <c r="D37" s="12" t="str">
        <f ca="1">IFERROR(VLOOKUP(DAY(D34)&amp;"x4",$T:$U,2,FALSE),"")</f>
        <v/>
      </c>
      <c r="E37" s="13"/>
      <c r="F37" s="12" t="str">
        <f ca="1">IFERROR(VLOOKUP(DAY(F34)&amp;"x4",$T:$U,2,FALSE),"")</f>
        <v/>
      </c>
      <c r="G37" s="13"/>
      <c r="H37" s="12" t="str">
        <f ca="1">IFERROR(VLOOKUP(DAY(H34)&amp;"x4",$T:$U,2,FALSE),"")</f>
        <v/>
      </c>
      <c r="I37" s="13"/>
      <c r="J37" s="12" t="str">
        <f ca="1">IFERROR(VLOOKUP(DAY(J34)&amp;"x4",$T:$U,2,FALSE),"")</f>
        <v/>
      </c>
      <c r="K37" s="13"/>
      <c r="L37" s="12" t="str">
        <f ca="1">IFERROR(VLOOKUP(DAY(L34)&amp;"x4",$T:$U,2,FALSE),"")</f>
        <v/>
      </c>
      <c r="M37" s="13"/>
      <c r="N37" s="12" t="str">
        <f ca="1">IFERROR(VLOOKUP(DAY(N34)&amp;"x4",$T:$U,2,FALSE),"")</f>
        <v/>
      </c>
      <c r="O37" s="13"/>
      <c r="Q37" s="7" t="str">
        <f t="shared" si="0"/>
        <v>11x34</v>
      </c>
      <c r="R37" s="8" t="str">
        <f>IFERROR(VLOOKUP(Q37,Calendar!$AF:$AH,2,FALSE),"")</f>
        <v/>
      </c>
      <c r="S37" s="7" t="str">
        <f t="shared" si="1"/>
        <v/>
      </c>
      <c r="T37" s="8" t="str">
        <f>S37&amp;"x"&amp;COUNTIF($S$3:S37,S37)</f>
        <v>x34</v>
      </c>
      <c r="U37" s="9" t="str">
        <f>IFERROR(VLOOKUP(Q37,Calendar!$AF:$AH,3,FALSE),"")</f>
        <v/>
      </c>
    </row>
    <row r="38" spans="2:21" x14ac:dyDescent="0.25">
      <c r="B38" s="12" t="str">
        <f ca="1">IFERROR(VLOOKUP(DAY(B34)&amp;"x5",$T:$U,2,FALSE),"")</f>
        <v/>
      </c>
      <c r="C38" s="13"/>
      <c r="D38" s="12" t="str">
        <f ca="1">IFERROR(VLOOKUP(DAY(D34)&amp;"x5",$T:$U,2,FALSE),"")</f>
        <v/>
      </c>
      <c r="E38" s="13"/>
      <c r="F38" s="12" t="str">
        <f ca="1">IFERROR(VLOOKUP(DAY(F34)&amp;"x5",$T:$U,2,FALSE),"")</f>
        <v/>
      </c>
      <c r="G38" s="13"/>
      <c r="H38" s="12" t="str">
        <f ca="1">IFERROR(VLOOKUP(DAY(H34)&amp;"x5",$T:$U,2,FALSE),"")</f>
        <v/>
      </c>
      <c r="I38" s="13"/>
      <c r="J38" s="12" t="str">
        <f ca="1">IFERROR(VLOOKUP(DAY(J34)&amp;"x5",$T:$U,2,FALSE),"")</f>
        <v/>
      </c>
      <c r="K38" s="13"/>
      <c r="L38" s="12" t="str">
        <f ca="1">IFERROR(VLOOKUP(DAY(L34)&amp;"x5",$T:$U,2,FALSE),"")</f>
        <v/>
      </c>
      <c r="M38" s="13"/>
      <c r="N38" s="12" t="str">
        <f ca="1">IFERROR(VLOOKUP(DAY(N34)&amp;"x5",$T:$U,2,FALSE),"")</f>
        <v/>
      </c>
      <c r="O38" s="13"/>
      <c r="Q38" s="7" t="str">
        <f t="shared" si="0"/>
        <v>11x35</v>
      </c>
      <c r="R38" s="8" t="str">
        <f>IFERROR(VLOOKUP(Q38,Calendar!$AF:$AH,2,FALSE),"")</f>
        <v/>
      </c>
      <c r="S38" s="7" t="str">
        <f t="shared" si="1"/>
        <v/>
      </c>
      <c r="T38" s="8" t="str">
        <f>S38&amp;"x"&amp;COUNTIF($S$3:S38,S38)</f>
        <v>x35</v>
      </c>
      <c r="U38" s="9" t="str">
        <f>IFERROR(VLOOKUP(Q38,Calendar!$AF:$AH,3,FALSE),"")</f>
        <v/>
      </c>
    </row>
    <row r="39" spans="2:21" x14ac:dyDescent="0.25">
      <c r="B39" s="14" t="str">
        <f ca="1">IFERROR(VLOOKUP(DAY(B34)&amp;"x6",$T:$U,2,FALSE),"")</f>
        <v/>
      </c>
      <c r="C39" s="15"/>
      <c r="D39" s="14" t="str">
        <f ca="1">IFERROR(VLOOKUP(DAY(D34)&amp;"x6",$T:$U,2,FALSE),"")</f>
        <v/>
      </c>
      <c r="E39" s="15"/>
      <c r="F39" s="14" t="str">
        <f ca="1">IFERROR(VLOOKUP(DAY(F34)&amp;"x6",$T:$U,2,FALSE),"")</f>
        <v/>
      </c>
      <c r="G39" s="15"/>
      <c r="H39" s="14" t="str">
        <f ca="1">IFERROR(VLOOKUP(DAY(H34)&amp;"x6",$T:$U,2,FALSE),"")</f>
        <v/>
      </c>
      <c r="I39" s="15"/>
      <c r="J39" s="14" t="str">
        <f ca="1">IFERROR(VLOOKUP(DAY(J34)&amp;"x6",$T:$U,2,FALSE),"")</f>
        <v/>
      </c>
      <c r="K39" s="15"/>
      <c r="L39" s="14" t="str">
        <f ca="1">IFERROR(VLOOKUP(DAY(L34)&amp;"x6",$T:$U,2,FALSE),"")</f>
        <v/>
      </c>
      <c r="M39" s="15"/>
      <c r="N39" s="14" t="str">
        <f ca="1">IFERROR(VLOOKUP(DAY(N34)&amp;"x6",$T:$U,2,FALSE),"")</f>
        <v/>
      </c>
      <c r="O39" s="15"/>
      <c r="Q39" s="7" t="str">
        <f t="shared" si="0"/>
        <v>11x36</v>
      </c>
      <c r="R39" s="8" t="str">
        <f>IFERROR(VLOOKUP(Q39,Calendar!$AF:$AH,2,FALSE),"")</f>
        <v/>
      </c>
      <c r="S39" s="7" t="str">
        <f t="shared" si="1"/>
        <v/>
      </c>
      <c r="T39" s="8" t="str">
        <f>S39&amp;"x"&amp;COUNTIF($S$3:S39,S39)</f>
        <v>x36</v>
      </c>
      <c r="U39" s="9" t="str">
        <f>IFERROR(VLOOKUP(Q39,Calendar!$AF:$AH,3,FALSE),"")</f>
        <v/>
      </c>
    </row>
  </sheetData>
  <sheetProtection sheet="1" objects="1" scenarios="1"/>
  <mergeCells count="218">
    <mergeCell ref="N38:O38"/>
    <mergeCell ref="B39:C39"/>
    <mergeCell ref="D39:E39"/>
    <mergeCell ref="F39:G39"/>
    <mergeCell ref="H39:I39"/>
    <mergeCell ref="J39:K39"/>
    <mergeCell ref="L39:M39"/>
    <mergeCell ref="N39:O39"/>
    <mergeCell ref="B38:C38"/>
    <mergeCell ref="D38:E38"/>
    <mergeCell ref="F38:G38"/>
    <mergeCell ref="H38:I38"/>
    <mergeCell ref="J38:K38"/>
    <mergeCell ref="L38:M38"/>
    <mergeCell ref="N36:O36"/>
    <mergeCell ref="B37:C37"/>
    <mergeCell ref="D37:E37"/>
    <mergeCell ref="F37:G37"/>
    <mergeCell ref="H37:I37"/>
    <mergeCell ref="J37:K37"/>
    <mergeCell ref="L37:M37"/>
    <mergeCell ref="N37:O37"/>
    <mergeCell ref="B36:C36"/>
    <mergeCell ref="D36:E36"/>
    <mergeCell ref="F36:G36"/>
    <mergeCell ref="H36:I36"/>
    <mergeCell ref="J36:K36"/>
    <mergeCell ref="L36:M36"/>
    <mergeCell ref="N33:O33"/>
    <mergeCell ref="B34:B35"/>
    <mergeCell ref="D34:D35"/>
    <mergeCell ref="F34:F35"/>
    <mergeCell ref="H34:H35"/>
    <mergeCell ref="J34:J35"/>
    <mergeCell ref="L34:L35"/>
    <mergeCell ref="N34:N35"/>
    <mergeCell ref="B33:C33"/>
    <mergeCell ref="D33:E33"/>
    <mergeCell ref="F33:G33"/>
    <mergeCell ref="H33:I33"/>
    <mergeCell ref="J33:K33"/>
    <mergeCell ref="L33:M33"/>
    <mergeCell ref="N31:O31"/>
    <mergeCell ref="B32:C32"/>
    <mergeCell ref="D32:E32"/>
    <mergeCell ref="F32:G32"/>
    <mergeCell ref="H32:I32"/>
    <mergeCell ref="J32:K32"/>
    <mergeCell ref="L32:M32"/>
    <mergeCell ref="N32:O32"/>
    <mergeCell ref="B31:C31"/>
    <mergeCell ref="D31:E31"/>
    <mergeCell ref="F31:G31"/>
    <mergeCell ref="H31:I31"/>
    <mergeCell ref="J31:K31"/>
    <mergeCell ref="L31:M31"/>
    <mergeCell ref="N28:N29"/>
    <mergeCell ref="B30:C30"/>
    <mergeCell ref="D30:E30"/>
    <mergeCell ref="F30:G30"/>
    <mergeCell ref="H30:I30"/>
    <mergeCell ref="J30:K30"/>
    <mergeCell ref="L30:M30"/>
    <mergeCell ref="N30:O30"/>
    <mergeCell ref="B28:B29"/>
    <mergeCell ref="D28:D29"/>
    <mergeCell ref="F28:F29"/>
    <mergeCell ref="H28:H29"/>
    <mergeCell ref="J28:J29"/>
    <mergeCell ref="L28:L29"/>
    <mergeCell ref="N26:O26"/>
    <mergeCell ref="B27:C27"/>
    <mergeCell ref="D27:E27"/>
    <mergeCell ref="F27:G27"/>
    <mergeCell ref="H27:I27"/>
    <mergeCell ref="J27:K27"/>
    <mergeCell ref="L27:M27"/>
    <mergeCell ref="N27:O27"/>
    <mergeCell ref="B26:C26"/>
    <mergeCell ref="D26:E26"/>
    <mergeCell ref="F26:G26"/>
    <mergeCell ref="H26:I26"/>
    <mergeCell ref="J26:K26"/>
    <mergeCell ref="L26:M26"/>
    <mergeCell ref="N24:O24"/>
    <mergeCell ref="B25:C25"/>
    <mergeCell ref="D25:E25"/>
    <mergeCell ref="F25:G25"/>
    <mergeCell ref="H25:I25"/>
    <mergeCell ref="J25:K25"/>
    <mergeCell ref="L25:M25"/>
    <mergeCell ref="N25:O25"/>
    <mergeCell ref="B24:C24"/>
    <mergeCell ref="D24:E24"/>
    <mergeCell ref="F24:G24"/>
    <mergeCell ref="H24:I24"/>
    <mergeCell ref="J24:K24"/>
    <mergeCell ref="L24:M24"/>
    <mergeCell ref="N21:O21"/>
    <mergeCell ref="B22:B23"/>
    <mergeCell ref="D22:D23"/>
    <mergeCell ref="F22:F23"/>
    <mergeCell ref="H22:H23"/>
    <mergeCell ref="J22:J23"/>
    <mergeCell ref="L22:L23"/>
    <mergeCell ref="N22:N23"/>
    <mergeCell ref="B21:C21"/>
    <mergeCell ref="D21:E21"/>
    <mergeCell ref="F21:G21"/>
    <mergeCell ref="H21:I21"/>
    <mergeCell ref="J21:K21"/>
    <mergeCell ref="L21:M21"/>
    <mergeCell ref="N19:O19"/>
    <mergeCell ref="B20:C20"/>
    <mergeCell ref="D20:E20"/>
    <mergeCell ref="F20:G20"/>
    <mergeCell ref="H20:I20"/>
    <mergeCell ref="J20:K20"/>
    <mergeCell ref="L20:M20"/>
    <mergeCell ref="N20:O20"/>
    <mergeCell ref="B19:C19"/>
    <mergeCell ref="D19:E19"/>
    <mergeCell ref="F19:G19"/>
    <mergeCell ref="H19:I19"/>
    <mergeCell ref="J19:K19"/>
    <mergeCell ref="L19:M19"/>
    <mergeCell ref="N16:N17"/>
    <mergeCell ref="B18:C18"/>
    <mergeCell ref="D18:E18"/>
    <mergeCell ref="F18:G18"/>
    <mergeCell ref="H18:I18"/>
    <mergeCell ref="J18:K18"/>
    <mergeCell ref="L18:M18"/>
    <mergeCell ref="N18:O18"/>
    <mergeCell ref="B16:B17"/>
    <mergeCell ref="D16:D17"/>
    <mergeCell ref="F16:F17"/>
    <mergeCell ref="H16:H17"/>
    <mergeCell ref="J16:J17"/>
    <mergeCell ref="L16:L17"/>
    <mergeCell ref="N14:O14"/>
    <mergeCell ref="B15:C15"/>
    <mergeCell ref="D15:E15"/>
    <mergeCell ref="F15:G15"/>
    <mergeCell ref="H15:I15"/>
    <mergeCell ref="J15:K15"/>
    <mergeCell ref="L15:M15"/>
    <mergeCell ref="N15:O15"/>
    <mergeCell ref="B14:C14"/>
    <mergeCell ref="D14:E14"/>
    <mergeCell ref="F14:G14"/>
    <mergeCell ref="H14:I14"/>
    <mergeCell ref="J14:K14"/>
    <mergeCell ref="L14:M14"/>
    <mergeCell ref="N12:O12"/>
    <mergeCell ref="B13:C13"/>
    <mergeCell ref="D13:E13"/>
    <mergeCell ref="F13:G13"/>
    <mergeCell ref="H13:I13"/>
    <mergeCell ref="J13:K13"/>
    <mergeCell ref="L13:M13"/>
    <mergeCell ref="N13:O13"/>
    <mergeCell ref="B12:C12"/>
    <mergeCell ref="D12:E12"/>
    <mergeCell ref="F12:G12"/>
    <mergeCell ref="H12:I12"/>
    <mergeCell ref="J12:K12"/>
    <mergeCell ref="L12:M12"/>
    <mergeCell ref="N9:O9"/>
    <mergeCell ref="B10:B11"/>
    <mergeCell ref="D10:D11"/>
    <mergeCell ref="F10:F11"/>
    <mergeCell ref="H10:H11"/>
    <mergeCell ref="J10:J11"/>
    <mergeCell ref="L10:L11"/>
    <mergeCell ref="N10:N11"/>
    <mergeCell ref="B9:C9"/>
    <mergeCell ref="D9:E9"/>
    <mergeCell ref="F9:G9"/>
    <mergeCell ref="H9:I9"/>
    <mergeCell ref="J9:K9"/>
    <mergeCell ref="L9:M9"/>
    <mergeCell ref="N7:O7"/>
    <mergeCell ref="B8:C8"/>
    <mergeCell ref="D8:E8"/>
    <mergeCell ref="F8:G8"/>
    <mergeCell ref="H8:I8"/>
    <mergeCell ref="J8:K8"/>
    <mergeCell ref="L8:M8"/>
    <mergeCell ref="N8:O8"/>
    <mergeCell ref="B7:C7"/>
    <mergeCell ref="D7:E7"/>
    <mergeCell ref="F7:G7"/>
    <mergeCell ref="H7:I7"/>
    <mergeCell ref="J7:K7"/>
    <mergeCell ref="L7:M7"/>
    <mergeCell ref="N4:N5"/>
    <mergeCell ref="B6:C6"/>
    <mergeCell ref="D6:E6"/>
    <mergeCell ref="F6:G6"/>
    <mergeCell ref="H6:I6"/>
    <mergeCell ref="J6:K6"/>
    <mergeCell ref="L6:M6"/>
    <mergeCell ref="N6:O6"/>
    <mergeCell ref="B4:B5"/>
    <mergeCell ref="D4:D5"/>
    <mergeCell ref="F4:F5"/>
    <mergeCell ref="H4:H5"/>
    <mergeCell ref="J4:J5"/>
    <mergeCell ref="L4:L5"/>
    <mergeCell ref="B1:O1"/>
    <mergeCell ref="B3:C3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  <pageSetup scale="6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39"/>
  <sheetViews>
    <sheetView showGridLines="0" zoomScale="80" zoomScaleNormal="80" workbookViewId="0">
      <selection activeCell="B4" sqref="B4:B5"/>
    </sheetView>
  </sheetViews>
  <sheetFormatPr defaultColWidth="3.42578125" defaultRowHeight="15" x14ac:dyDescent="0.25"/>
  <cols>
    <col min="1" max="1" width="3.42578125" style="2"/>
    <col min="2" max="2" width="5.140625" style="16" customWidth="1"/>
    <col min="3" max="3" width="20.42578125" style="16" customWidth="1"/>
    <col min="4" max="4" width="5.140625" style="16" customWidth="1"/>
    <col min="5" max="5" width="20.42578125" style="16" customWidth="1"/>
    <col min="6" max="6" width="5.140625" style="16" customWidth="1"/>
    <col min="7" max="7" width="20.42578125" style="16" customWidth="1"/>
    <col min="8" max="8" width="5.140625" style="16" customWidth="1"/>
    <col min="9" max="9" width="20.42578125" style="16" customWidth="1"/>
    <col min="10" max="10" width="5.140625" style="16" customWidth="1"/>
    <col min="11" max="11" width="20.42578125" style="16" customWidth="1"/>
    <col min="12" max="12" width="5.140625" style="16" customWidth="1"/>
    <col min="13" max="13" width="20.42578125" style="16" customWidth="1"/>
    <col min="14" max="14" width="5.140625" style="16" customWidth="1"/>
    <col min="15" max="15" width="20.42578125" style="16" customWidth="1"/>
    <col min="16" max="16" width="3.42578125" style="2"/>
    <col min="17" max="17" width="5.28515625" style="2" hidden="1" customWidth="1"/>
    <col min="18" max="18" width="8.5703125" style="2" hidden="1" customWidth="1"/>
    <col min="19" max="19" width="7.85546875" style="2" hidden="1" customWidth="1"/>
    <col min="20" max="20" width="8.5703125" style="2" hidden="1" customWidth="1"/>
    <col min="21" max="21" width="16.28515625" style="2" hidden="1" customWidth="1"/>
    <col min="22" max="16384" width="3.42578125" style="2"/>
  </cols>
  <sheetData>
    <row r="1" spans="2:21" s="2" customFormat="1" ht="37.5" customHeight="1" x14ac:dyDescent="0.65">
      <c r="B1" s="1">
        <f ca="1">OFFSET(Calendar!T36,-2,0)</f>
        <v>41609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3" spans="2:21" s="2" customFormat="1" ht="18.75" customHeight="1" x14ac:dyDescent="0.2">
      <c r="B3" s="3" t="str">
        <f>VLOOKUP(1,db_wd,3,FALSE)</f>
        <v>Sunday</v>
      </c>
      <c r="C3" s="3"/>
      <c r="D3" s="3" t="str">
        <f>VLOOKUP(2,db_wd,3,FALSE)</f>
        <v>Monday</v>
      </c>
      <c r="E3" s="3"/>
      <c r="F3" s="3" t="str">
        <f>VLOOKUP(3,db_wd,3,FALSE)</f>
        <v>Tuesday</v>
      </c>
      <c r="G3" s="3"/>
      <c r="H3" s="3" t="str">
        <f>VLOOKUP(4,db_wd,3,FALSE)</f>
        <v>Wednesday</v>
      </c>
      <c r="I3" s="3"/>
      <c r="J3" s="3" t="str">
        <f>VLOOKUP(5,db_wd,3,FALSE)</f>
        <v>Thursday</v>
      </c>
      <c r="K3" s="3"/>
      <c r="L3" s="3" t="str">
        <f>VLOOKUP(6,db_wd,3,FALSE)</f>
        <v>Friday</v>
      </c>
      <c r="M3" s="3"/>
      <c r="N3" s="3" t="str">
        <f>VLOOKUP(7,db_wd,3,FALSE)</f>
        <v>Saturday</v>
      </c>
      <c r="O3" s="3"/>
      <c r="Q3" s="4">
        <v>12</v>
      </c>
      <c r="R3" s="4"/>
      <c r="S3" s="4" t="s">
        <v>60</v>
      </c>
      <c r="T3" s="4"/>
      <c r="U3" s="4"/>
    </row>
    <row r="4" spans="2:21" s="2" customFormat="1" ht="15" customHeight="1" x14ac:dyDescent="0.25">
      <c r="B4" s="5">
        <f ca="1">OFFSET(Calendar!T36,0,0)</f>
        <v>41609</v>
      </c>
      <c r="C4" s="6" t="str">
        <f ca="1">IFERROR(VLOOKUP(DAY(B4)&amp;"x1",$T:$U,2,FALSE),"")</f>
        <v/>
      </c>
      <c r="D4" s="5">
        <f ca="1">OFFSET(Calendar!T36,0,1)</f>
        <v>41610</v>
      </c>
      <c r="E4" s="6" t="str">
        <f ca="1">IFERROR(VLOOKUP(DAY(D4)&amp;"x1",$T:$U,2,FALSE),"")</f>
        <v/>
      </c>
      <c r="F4" s="5">
        <f ca="1">OFFSET(Calendar!T36,0,2)</f>
        <v>41611</v>
      </c>
      <c r="G4" s="6" t="str">
        <f ca="1">IFERROR(VLOOKUP(DAY(F4)&amp;"x1",$T:$U,2,FALSE),"")</f>
        <v/>
      </c>
      <c r="H4" s="5">
        <f ca="1">OFFSET(Calendar!T36,0,3)</f>
        <v>41612</v>
      </c>
      <c r="I4" s="6" t="str">
        <f ca="1">IFERROR(VLOOKUP(DAY(H4)&amp;"x1",$T:$U,2,FALSE),"")</f>
        <v/>
      </c>
      <c r="J4" s="5">
        <f ca="1">OFFSET(Calendar!T36,0,4)</f>
        <v>41613</v>
      </c>
      <c r="K4" s="6" t="str">
        <f ca="1">IFERROR(VLOOKUP(DAY(J4)&amp;"x1",$T:$U,2,FALSE),"")</f>
        <v/>
      </c>
      <c r="L4" s="5">
        <f ca="1">OFFSET(Calendar!T36,0,5)</f>
        <v>41614</v>
      </c>
      <c r="M4" s="6" t="str">
        <f ca="1">IFERROR(VLOOKUP(DAY(L4)&amp;"x1",$T:$U,2,FALSE),"")</f>
        <v/>
      </c>
      <c r="N4" s="5">
        <f ca="1">OFFSET(Calendar!T36,0,6)</f>
        <v>41615</v>
      </c>
      <c r="O4" s="6" t="str">
        <f ca="1">IFERROR(VLOOKUP(DAY(N4)&amp;"x1",$T:$U,2,FALSE),"")</f>
        <v/>
      </c>
      <c r="Q4" s="7" t="str">
        <f>$Q$3&amp;"x"&amp;(ROW()-3)</f>
        <v>12x1</v>
      </c>
      <c r="R4" s="8">
        <f>IFERROR(VLOOKUP(Q4,Calendar!$AF:$AH,2,FALSE),"")</f>
        <v>41632</v>
      </c>
      <c r="S4" s="7">
        <f>IF(R4="","",DAY(R4))</f>
        <v>24</v>
      </c>
      <c r="T4" s="8" t="str">
        <f>S4&amp;"x"&amp;COUNTIF($S$3:S4,S4)</f>
        <v>24x1</v>
      </c>
      <c r="U4" s="9" t="str">
        <f>IFERROR(VLOOKUP(Q4,Calendar!$AF:$AH,3,FALSE),"")</f>
        <v>Christmas Eve</v>
      </c>
    </row>
    <row r="5" spans="2:21" s="2" customFormat="1" ht="15" customHeight="1" x14ac:dyDescent="0.25">
      <c r="B5" s="10"/>
      <c r="C5" s="11" t="str">
        <f ca="1">IFERROR(VLOOKUP(DAY(B4)&amp;"x2",$T:$U,2,FALSE),"")</f>
        <v/>
      </c>
      <c r="D5" s="10"/>
      <c r="E5" s="11" t="str">
        <f ca="1">IFERROR(VLOOKUP(DAY(D4)&amp;"x2",$T:$U,2,FALSE),"")</f>
        <v/>
      </c>
      <c r="F5" s="10"/>
      <c r="G5" s="11" t="str">
        <f ca="1">IFERROR(VLOOKUP(DAY(F4)&amp;"x2",$T:$U,2,FALSE),"")</f>
        <v/>
      </c>
      <c r="H5" s="10"/>
      <c r="I5" s="11" t="str">
        <f ca="1">IFERROR(VLOOKUP(DAY(H4)&amp;"x2",$T:$U,2,FALSE),"")</f>
        <v/>
      </c>
      <c r="J5" s="10"/>
      <c r="K5" s="11" t="str">
        <f ca="1">IFERROR(VLOOKUP(DAY(J4)&amp;"x2",$T:$U,2,FALSE),"")</f>
        <v/>
      </c>
      <c r="L5" s="10"/>
      <c r="M5" s="11" t="str">
        <f ca="1">IFERROR(VLOOKUP(DAY(L4)&amp;"x2",$T:$U,2,FALSE),"")</f>
        <v/>
      </c>
      <c r="N5" s="10"/>
      <c r="O5" s="11" t="str">
        <f ca="1">IFERROR(VLOOKUP(DAY(N4)&amp;"x2",$T:$U,2,FALSE),"")</f>
        <v/>
      </c>
      <c r="Q5" s="7" t="str">
        <f t="shared" ref="Q5:Q39" si="0">$Q$3&amp;"x"&amp;(ROW()-3)</f>
        <v>12x2</v>
      </c>
      <c r="R5" s="8">
        <f>IFERROR(VLOOKUP(Q5,Calendar!$AF:$AH,2,FALSE),"")</f>
        <v>41633</v>
      </c>
      <c r="S5" s="7">
        <f t="shared" ref="S5:S39" si="1">IF(R5="","",DAY(R5))</f>
        <v>25</v>
      </c>
      <c r="T5" s="8" t="str">
        <f>S5&amp;"x"&amp;COUNTIF($S$3:S5,S5)</f>
        <v>25x1</v>
      </c>
      <c r="U5" s="9" t="str">
        <f>IFERROR(VLOOKUP(Q5,Calendar!$AF:$AH,3,FALSE),"")</f>
        <v>Christmas Day</v>
      </c>
    </row>
    <row r="6" spans="2:21" s="2" customFormat="1" x14ac:dyDescent="0.25">
      <c r="B6" s="12" t="str">
        <f ca="1">IFERROR(VLOOKUP(DAY(B4)&amp;"x3",$T:$U,2,FALSE),"")</f>
        <v/>
      </c>
      <c r="C6" s="13"/>
      <c r="D6" s="12" t="str">
        <f ca="1">IFERROR(VLOOKUP(DAY(D4)&amp;"x3",$T:$U,2,FALSE),"")</f>
        <v/>
      </c>
      <c r="E6" s="13"/>
      <c r="F6" s="12" t="str">
        <f ca="1">IFERROR(VLOOKUP(DAY(F4)&amp;"x3",$T:$U,2,FALSE),"")</f>
        <v/>
      </c>
      <c r="G6" s="13"/>
      <c r="H6" s="12" t="str">
        <f ca="1">IFERROR(VLOOKUP(DAY(H4)&amp;"x3",$T:$U,2,FALSE),"")</f>
        <v/>
      </c>
      <c r="I6" s="13"/>
      <c r="J6" s="12" t="str">
        <f ca="1">IFERROR(VLOOKUP(DAY(J4)&amp;"x3",$T:$U,2,FALSE),"")</f>
        <v/>
      </c>
      <c r="K6" s="13"/>
      <c r="L6" s="12" t="str">
        <f ca="1">IFERROR(VLOOKUP(DAY(L4)&amp;"x3",$T:$U,2,FALSE),"")</f>
        <v/>
      </c>
      <c r="M6" s="13"/>
      <c r="N6" s="12" t="str">
        <f ca="1">IFERROR(VLOOKUP(DAY(N4)&amp;"x3",$T:$U,2,FALSE),"")</f>
        <v/>
      </c>
      <c r="O6" s="13"/>
      <c r="Q6" s="7" t="str">
        <f t="shared" si="0"/>
        <v>12x3</v>
      </c>
      <c r="R6" s="8">
        <f>IFERROR(VLOOKUP(Q6,Calendar!$AF:$AH,2,FALSE),"")</f>
        <v>41634</v>
      </c>
      <c r="S6" s="7">
        <f t="shared" si="1"/>
        <v>26</v>
      </c>
      <c r="T6" s="8" t="str">
        <f>S6&amp;"x"&amp;COUNTIF($S$3:S6,S6)</f>
        <v>26x1</v>
      </c>
      <c r="U6" s="9" t="str">
        <f>IFERROR(VLOOKUP(Q6,Calendar!$AF:$AH,3,FALSE),"")</f>
        <v>St. Stephen's Day</v>
      </c>
    </row>
    <row r="7" spans="2:21" s="2" customFormat="1" x14ac:dyDescent="0.25">
      <c r="B7" s="12" t="str">
        <f ca="1">IFERROR(VLOOKUP(DAY(B4)&amp;"x4",$T:$U,2,FALSE),"")</f>
        <v/>
      </c>
      <c r="C7" s="13"/>
      <c r="D7" s="12" t="str">
        <f ca="1">IFERROR(VLOOKUP(DAY(D4)&amp;"x4",$T:$U,2,FALSE),"")</f>
        <v/>
      </c>
      <c r="E7" s="13"/>
      <c r="F7" s="12" t="str">
        <f ca="1">IFERROR(VLOOKUP(DAY(F4)&amp;"x4",$T:$U,2,FALSE),"")</f>
        <v/>
      </c>
      <c r="G7" s="13"/>
      <c r="H7" s="12" t="str">
        <f ca="1">IFERROR(VLOOKUP(DAY(H4)&amp;"x4",$T:$U,2,FALSE),"")</f>
        <v/>
      </c>
      <c r="I7" s="13"/>
      <c r="J7" s="12" t="str">
        <f ca="1">IFERROR(VLOOKUP(DAY(J4)&amp;"x4",$T:$U,2,FALSE),"")</f>
        <v/>
      </c>
      <c r="K7" s="13"/>
      <c r="L7" s="12" t="str">
        <f ca="1">IFERROR(VLOOKUP(DAY(L4)&amp;"x4",$T:$U,2,FALSE),"")</f>
        <v/>
      </c>
      <c r="M7" s="13"/>
      <c r="N7" s="12" t="str">
        <f ca="1">IFERROR(VLOOKUP(DAY(N4)&amp;"x4",$T:$U,2,FALSE),"")</f>
        <v/>
      </c>
      <c r="O7" s="13"/>
      <c r="Q7" s="7" t="str">
        <f t="shared" si="0"/>
        <v>12x4</v>
      </c>
      <c r="R7" s="8">
        <f>IFERROR(VLOOKUP(Q7,Calendar!$AF:$AH,2,FALSE),"")</f>
        <v>41639</v>
      </c>
      <c r="S7" s="7">
        <f t="shared" si="1"/>
        <v>31</v>
      </c>
      <c r="T7" s="8" t="str">
        <f>S7&amp;"x"&amp;COUNTIF($S$3:S7,S7)</f>
        <v>31x1</v>
      </c>
      <c r="U7" s="9" t="str">
        <f>IFERROR(VLOOKUP(Q7,Calendar!$AF:$AH,3,FALSE),"")</f>
        <v>New Year's Eve</v>
      </c>
    </row>
    <row r="8" spans="2:21" s="2" customFormat="1" x14ac:dyDescent="0.25">
      <c r="B8" s="12" t="str">
        <f ca="1">IFERROR(VLOOKUP(DAY(B4)&amp;"x5",$T:$U,2,FALSE),"")</f>
        <v/>
      </c>
      <c r="C8" s="13"/>
      <c r="D8" s="12" t="str">
        <f ca="1">IFERROR(VLOOKUP(DAY(D4)&amp;"x5",$T:$U,2,FALSE),"")</f>
        <v/>
      </c>
      <c r="E8" s="13"/>
      <c r="F8" s="12" t="str">
        <f ca="1">IFERROR(VLOOKUP(DAY(F4)&amp;"x5",$T:$U,2,FALSE),"")</f>
        <v/>
      </c>
      <c r="G8" s="13"/>
      <c r="H8" s="12" t="str">
        <f ca="1">IFERROR(VLOOKUP(DAY(H4)&amp;"x5",$T:$U,2,FALSE),"")</f>
        <v/>
      </c>
      <c r="I8" s="13"/>
      <c r="J8" s="12" t="str">
        <f ca="1">IFERROR(VLOOKUP(DAY(J4)&amp;"x5",$T:$U,2,FALSE),"")</f>
        <v/>
      </c>
      <c r="K8" s="13"/>
      <c r="L8" s="12" t="str">
        <f ca="1">IFERROR(VLOOKUP(DAY(L4)&amp;"x5",$T:$U,2,FALSE),"")</f>
        <v/>
      </c>
      <c r="M8" s="13"/>
      <c r="N8" s="12" t="str">
        <f ca="1">IFERROR(VLOOKUP(DAY(N4)&amp;"x5",$T:$U,2,FALSE),"")</f>
        <v/>
      </c>
      <c r="O8" s="13"/>
      <c r="Q8" s="7" t="str">
        <f t="shared" si="0"/>
        <v>12x5</v>
      </c>
      <c r="R8" s="8" t="str">
        <f>IFERROR(VLOOKUP(Q8,Calendar!$AF:$AH,2,FALSE),"")</f>
        <v/>
      </c>
      <c r="S8" s="7" t="str">
        <f t="shared" si="1"/>
        <v/>
      </c>
      <c r="T8" s="8" t="str">
        <f>S8&amp;"x"&amp;COUNTIF($S$3:S8,S8)</f>
        <v>x1</v>
      </c>
      <c r="U8" s="9" t="str">
        <f>IFERROR(VLOOKUP(Q8,Calendar!$AF:$AH,3,FALSE),"")</f>
        <v/>
      </c>
    </row>
    <row r="9" spans="2:21" s="2" customFormat="1" x14ac:dyDescent="0.25">
      <c r="B9" s="14" t="str">
        <f ca="1">IFERROR(VLOOKUP(DAY(B4)&amp;"x6",$T:$U,2,FALSE),"")</f>
        <v/>
      </c>
      <c r="C9" s="15"/>
      <c r="D9" s="14" t="str">
        <f ca="1">IFERROR(VLOOKUP(DAY(D4)&amp;"x6",$T:$U,2,FALSE),"")</f>
        <v/>
      </c>
      <c r="E9" s="15"/>
      <c r="F9" s="14" t="str">
        <f ca="1">IFERROR(VLOOKUP(DAY(F4)&amp;"x6",$T:$U,2,FALSE),"")</f>
        <v/>
      </c>
      <c r="G9" s="15"/>
      <c r="H9" s="14" t="str">
        <f ca="1">IFERROR(VLOOKUP(DAY(H4)&amp;"x6",$T:$U,2,FALSE),"")</f>
        <v/>
      </c>
      <c r="I9" s="15"/>
      <c r="J9" s="14" t="str">
        <f ca="1">IFERROR(VLOOKUP(DAY(J4)&amp;"x6",$T:$U,2,FALSE),"")</f>
        <v/>
      </c>
      <c r="K9" s="15"/>
      <c r="L9" s="14" t="str">
        <f ca="1">IFERROR(VLOOKUP(DAY(L4)&amp;"x6",$T:$U,2,FALSE),"")</f>
        <v/>
      </c>
      <c r="M9" s="15"/>
      <c r="N9" s="14" t="str">
        <f ca="1">IFERROR(VLOOKUP(DAY(N4)&amp;"x6",$T:$U,2,FALSE),"")</f>
        <v/>
      </c>
      <c r="O9" s="15"/>
      <c r="Q9" s="7" t="str">
        <f t="shared" si="0"/>
        <v>12x6</v>
      </c>
      <c r="R9" s="8" t="str">
        <f>IFERROR(VLOOKUP(Q9,Calendar!$AF:$AH,2,FALSE),"")</f>
        <v/>
      </c>
      <c r="S9" s="7" t="str">
        <f t="shared" si="1"/>
        <v/>
      </c>
      <c r="T9" s="8" t="str">
        <f>S9&amp;"x"&amp;COUNTIF($S$3:S9,S9)</f>
        <v>x2</v>
      </c>
      <c r="U9" s="9" t="str">
        <f>IFERROR(VLOOKUP(Q9,Calendar!$AF:$AH,3,FALSE),"")</f>
        <v/>
      </c>
    </row>
    <row r="10" spans="2:21" s="2" customFormat="1" ht="15" customHeight="1" x14ac:dyDescent="0.25">
      <c r="B10" s="5">
        <f ca="1">OFFSET(Calendar!T36,1,0)</f>
        <v>41616</v>
      </c>
      <c r="C10" s="6" t="str">
        <f ca="1">IFERROR(VLOOKUP(DAY(B10)&amp;"x1",$T:$U,2,FALSE),"")</f>
        <v/>
      </c>
      <c r="D10" s="5">
        <f ca="1">OFFSET(Calendar!T36,1,1)</f>
        <v>41617</v>
      </c>
      <c r="E10" s="6" t="str">
        <f ca="1">IFERROR(VLOOKUP(DAY(D10)&amp;"x1",$T:$U,2,FALSE),"")</f>
        <v/>
      </c>
      <c r="F10" s="5">
        <f ca="1">OFFSET(Calendar!T36,1,2)</f>
        <v>41618</v>
      </c>
      <c r="G10" s="6" t="str">
        <f ca="1">IFERROR(VLOOKUP(DAY(F10)&amp;"x1",$T:$U,2,FALSE),"")</f>
        <v/>
      </c>
      <c r="H10" s="5">
        <f ca="1">OFFSET(Calendar!T36,1,3)</f>
        <v>41619</v>
      </c>
      <c r="I10" s="6" t="str">
        <f ca="1">IFERROR(VLOOKUP(DAY(H10)&amp;"x1",$T:$U,2,FALSE),"")</f>
        <v/>
      </c>
      <c r="J10" s="5">
        <f ca="1">OFFSET(Calendar!T36,1,4)</f>
        <v>41620</v>
      </c>
      <c r="K10" s="6" t="str">
        <f ca="1">IFERROR(VLOOKUP(DAY(J10)&amp;"x1",$T:$U,2,FALSE),"")</f>
        <v/>
      </c>
      <c r="L10" s="5">
        <f ca="1">OFFSET(Calendar!T36,1,5)</f>
        <v>41621</v>
      </c>
      <c r="M10" s="6" t="str">
        <f ca="1">IFERROR(VLOOKUP(DAY(L10)&amp;"x1",$T:$U,2,FALSE),"")</f>
        <v/>
      </c>
      <c r="N10" s="5">
        <f ca="1">OFFSET(Calendar!T36,1,6)</f>
        <v>41622</v>
      </c>
      <c r="O10" s="6" t="str">
        <f ca="1">IFERROR(VLOOKUP(DAY(N10)&amp;"x1",$T:$U,2,FALSE),"")</f>
        <v/>
      </c>
      <c r="Q10" s="7" t="str">
        <f t="shared" si="0"/>
        <v>12x7</v>
      </c>
      <c r="R10" s="8" t="str">
        <f>IFERROR(VLOOKUP(Q10,Calendar!$AF:$AH,2,FALSE),"")</f>
        <v/>
      </c>
      <c r="S10" s="7" t="str">
        <f t="shared" si="1"/>
        <v/>
      </c>
      <c r="T10" s="8" t="str">
        <f>S10&amp;"x"&amp;COUNTIF($S$3:S10,S10)</f>
        <v>x3</v>
      </c>
      <c r="U10" s="9" t="str">
        <f>IFERROR(VLOOKUP(Q10,Calendar!$AF:$AH,3,FALSE),"")</f>
        <v/>
      </c>
    </row>
    <row r="11" spans="2:21" s="2" customFormat="1" ht="15" customHeight="1" x14ac:dyDescent="0.25">
      <c r="B11" s="10"/>
      <c r="C11" s="11" t="str">
        <f ca="1">IFERROR(VLOOKUP(DAY(B10)&amp;"x2",$T:$U,2,FALSE),"")</f>
        <v/>
      </c>
      <c r="D11" s="10"/>
      <c r="E11" s="11" t="str">
        <f ca="1">IFERROR(VLOOKUP(DAY(D10)&amp;"x2",$T:$U,2,FALSE),"")</f>
        <v/>
      </c>
      <c r="F11" s="10"/>
      <c r="G11" s="11" t="str">
        <f ca="1">IFERROR(VLOOKUP(DAY(F10)&amp;"x2",$T:$U,2,FALSE),"")</f>
        <v/>
      </c>
      <c r="H11" s="10"/>
      <c r="I11" s="11" t="str">
        <f ca="1">IFERROR(VLOOKUP(DAY(H10)&amp;"x2",$T:$U,2,FALSE),"")</f>
        <v/>
      </c>
      <c r="J11" s="10"/>
      <c r="K11" s="11" t="str">
        <f ca="1">IFERROR(VLOOKUP(DAY(J10)&amp;"x2",$T:$U,2,FALSE),"")</f>
        <v/>
      </c>
      <c r="L11" s="10"/>
      <c r="M11" s="11" t="str">
        <f ca="1">IFERROR(VLOOKUP(DAY(L10)&amp;"x2",$T:$U,2,FALSE),"")</f>
        <v/>
      </c>
      <c r="N11" s="10"/>
      <c r="O11" s="11" t="str">
        <f ca="1">IFERROR(VLOOKUP(DAY(N10)&amp;"x2",$T:$U,2,FALSE),"")</f>
        <v/>
      </c>
      <c r="Q11" s="7" t="str">
        <f t="shared" si="0"/>
        <v>12x8</v>
      </c>
      <c r="R11" s="8" t="str">
        <f>IFERROR(VLOOKUP(Q11,Calendar!$AF:$AH,2,FALSE),"")</f>
        <v/>
      </c>
      <c r="S11" s="7" t="str">
        <f t="shared" si="1"/>
        <v/>
      </c>
      <c r="T11" s="8" t="str">
        <f>S11&amp;"x"&amp;COUNTIF($S$3:S11,S11)</f>
        <v>x4</v>
      </c>
      <c r="U11" s="9" t="str">
        <f>IFERROR(VLOOKUP(Q11,Calendar!$AF:$AH,3,FALSE),"")</f>
        <v/>
      </c>
    </row>
    <row r="12" spans="2:21" s="2" customFormat="1" x14ac:dyDescent="0.25">
      <c r="B12" s="12" t="str">
        <f ca="1">IFERROR(VLOOKUP(DAY(B10)&amp;"x3",$T:$U,2,FALSE),"")</f>
        <v/>
      </c>
      <c r="C12" s="13"/>
      <c r="D12" s="12" t="str">
        <f ca="1">IFERROR(VLOOKUP(DAY(D10)&amp;"x3",$T:$U,2,FALSE),"")</f>
        <v/>
      </c>
      <c r="E12" s="13"/>
      <c r="F12" s="12" t="str">
        <f ca="1">IFERROR(VLOOKUP(DAY(F10)&amp;"x3",$T:$U,2,FALSE),"")</f>
        <v/>
      </c>
      <c r="G12" s="13"/>
      <c r="H12" s="12" t="str">
        <f ca="1">IFERROR(VLOOKUP(DAY(H10)&amp;"x3",$T:$U,2,FALSE),"")</f>
        <v/>
      </c>
      <c r="I12" s="13"/>
      <c r="J12" s="12" t="str">
        <f ca="1">IFERROR(VLOOKUP(DAY(J10)&amp;"x3",$T:$U,2,FALSE),"")</f>
        <v/>
      </c>
      <c r="K12" s="13"/>
      <c r="L12" s="12" t="str">
        <f ca="1">IFERROR(VLOOKUP(DAY(L10)&amp;"x3",$T:$U,2,FALSE),"")</f>
        <v/>
      </c>
      <c r="M12" s="13"/>
      <c r="N12" s="12" t="str">
        <f ca="1">IFERROR(VLOOKUP(DAY(N10)&amp;"x3",$T:$U,2,FALSE),"")</f>
        <v/>
      </c>
      <c r="O12" s="13"/>
      <c r="Q12" s="7" t="str">
        <f t="shared" si="0"/>
        <v>12x9</v>
      </c>
      <c r="R12" s="8" t="str">
        <f>IFERROR(VLOOKUP(Q12,Calendar!$AF:$AH,2,FALSE),"")</f>
        <v/>
      </c>
      <c r="S12" s="7" t="str">
        <f t="shared" si="1"/>
        <v/>
      </c>
      <c r="T12" s="8" t="str">
        <f>S12&amp;"x"&amp;COUNTIF($S$3:S12,S12)</f>
        <v>x5</v>
      </c>
      <c r="U12" s="9" t="str">
        <f>IFERROR(VLOOKUP(Q12,Calendar!$AF:$AH,3,FALSE),"")</f>
        <v/>
      </c>
    </row>
    <row r="13" spans="2:21" s="2" customFormat="1" x14ac:dyDescent="0.25">
      <c r="B13" s="12" t="str">
        <f ca="1">IFERROR(VLOOKUP(DAY(B10)&amp;"x4",$T:$U,2,FALSE),"")</f>
        <v/>
      </c>
      <c r="C13" s="13"/>
      <c r="D13" s="12" t="str">
        <f ca="1">IFERROR(VLOOKUP(DAY(D10)&amp;"x4",$T:$U,2,FALSE),"")</f>
        <v/>
      </c>
      <c r="E13" s="13"/>
      <c r="F13" s="12" t="str">
        <f ca="1">IFERROR(VLOOKUP(DAY(F10)&amp;"x4",$T:$U,2,FALSE),"")</f>
        <v/>
      </c>
      <c r="G13" s="13"/>
      <c r="H13" s="12" t="str">
        <f ca="1">IFERROR(VLOOKUP(DAY(H10)&amp;"x4",$T:$U,2,FALSE),"")</f>
        <v/>
      </c>
      <c r="I13" s="13"/>
      <c r="J13" s="12" t="str">
        <f ca="1">IFERROR(VLOOKUP(DAY(J10)&amp;"x4",$T:$U,2,FALSE),"")</f>
        <v/>
      </c>
      <c r="K13" s="13"/>
      <c r="L13" s="12" t="str">
        <f ca="1">IFERROR(VLOOKUP(DAY(L10)&amp;"x4",$T:$U,2,FALSE),"")</f>
        <v/>
      </c>
      <c r="M13" s="13"/>
      <c r="N13" s="12" t="str">
        <f ca="1">IFERROR(VLOOKUP(DAY(N10)&amp;"x4",$T:$U,2,FALSE),"")</f>
        <v/>
      </c>
      <c r="O13" s="13"/>
      <c r="Q13" s="7" t="str">
        <f t="shared" si="0"/>
        <v>12x10</v>
      </c>
      <c r="R13" s="8" t="str">
        <f>IFERROR(VLOOKUP(Q13,Calendar!$AF:$AH,2,FALSE),"")</f>
        <v/>
      </c>
      <c r="S13" s="7" t="str">
        <f t="shared" si="1"/>
        <v/>
      </c>
      <c r="T13" s="8" t="str">
        <f>S13&amp;"x"&amp;COUNTIF($S$3:S13,S13)</f>
        <v>x6</v>
      </c>
      <c r="U13" s="9" t="str">
        <f>IFERROR(VLOOKUP(Q13,Calendar!$AF:$AH,3,FALSE),"")</f>
        <v/>
      </c>
    </row>
    <row r="14" spans="2:21" s="2" customFormat="1" x14ac:dyDescent="0.25">
      <c r="B14" s="12" t="str">
        <f ca="1">IFERROR(VLOOKUP(DAY(B10)&amp;"x5",$T:$U,2,FALSE),"")</f>
        <v/>
      </c>
      <c r="C14" s="13"/>
      <c r="D14" s="12" t="str">
        <f ca="1">IFERROR(VLOOKUP(DAY(D10)&amp;"x5",$T:$U,2,FALSE),"")</f>
        <v/>
      </c>
      <c r="E14" s="13"/>
      <c r="F14" s="12" t="str">
        <f ca="1">IFERROR(VLOOKUP(DAY(F10)&amp;"x5",$T:$U,2,FALSE),"")</f>
        <v/>
      </c>
      <c r="G14" s="13"/>
      <c r="H14" s="12" t="str">
        <f ca="1">IFERROR(VLOOKUP(DAY(H10)&amp;"x5",$T:$U,2,FALSE),"")</f>
        <v/>
      </c>
      <c r="I14" s="13"/>
      <c r="J14" s="12" t="str">
        <f ca="1">IFERROR(VLOOKUP(DAY(J10)&amp;"x5",$T:$U,2,FALSE),"")</f>
        <v/>
      </c>
      <c r="K14" s="13"/>
      <c r="L14" s="12" t="str">
        <f ca="1">IFERROR(VLOOKUP(DAY(L10)&amp;"x5",$T:$U,2,FALSE),"")</f>
        <v/>
      </c>
      <c r="M14" s="13"/>
      <c r="N14" s="12" t="str">
        <f ca="1">IFERROR(VLOOKUP(DAY(N10)&amp;"x5",$T:$U,2,FALSE),"")</f>
        <v/>
      </c>
      <c r="O14" s="13"/>
      <c r="Q14" s="7" t="str">
        <f t="shared" si="0"/>
        <v>12x11</v>
      </c>
      <c r="R14" s="8" t="str">
        <f>IFERROR(VLOOKUP(Q14,Calendar!$AF:$AH,2,FALSE),"")</f>
        <v/>
      </c>
      <c r="S14" s="7" t="str">
        <f t="shared" si="1"/>
        <v/>
      </c>
      <c r="T14" s="8" t="str">
        <f>S14&amp;"x"&amp;COUNTIF($S$3:S14,S14)</f>
        <v>x7</v>
      </c>
      <c r="U14" s="9" t="str">
        <f>IFERROR(VLOOKUP(Q14,Calendar!$AF:$AH,3,FALSE),"")</f>
        <v/>
      </c>
    </row>
    <row r="15" spans="2:21" s="2" customFormat="1" x14ac:dyDescent="0.25">
      <c r="B15" s="14" t="str">
        <f ca="1">IFERROR(VLOOKUP(DAY(B10)&amp;"x6",$T:$U,2,FALSE),"")</f>
        <v/>
      </c>
      <c r="C15" s="15"/>
      <c r="D15" s="14" t="str">
        <f ca="1">IFERROR(VLOOKUP(DAY(D10)&amp;"x6",$T:$U,2,FALSE),"")</f>
        <v/>
      </c>
      <c r="E15" s="15"/>
      <c r="F15" s="14" t="str">
        <f ca="1">IFERROR(VLOOKUP(DAY(F10)&amp;"x6",$T:$U,2,FALSE),"")</f>
        <v/>
      </c>
      <c r="G15" s="15"/>
      <c r="H15" s="14" t="str">
        <f ca="1">IFERROR(VLOOKUP(DAY(H10)&amp;"x6",$T:$U,2,FALSE),"")</f>
        <v/>
      </c>
      <c r="I15" s="15"/>
      <c r="J15" s="14" t="str">
        <f ca="1">IFERROR(VLOOKUP(DAY(J10)&amp;"x6",$T:$U,2,FALSE),"")</f>
        <v/>
      </c>
      <c r="K15" s="15"/>
      <c r="L15" s="14" t="str">
        <f ca="1">IFERROR(VLOOKUP(DAY(L10)&amp;"x6",$T:$U,2,FALSE),"")</f>
        <v/>
      </c>
      <c r="M15" s="15"/>
      <c r="N15" s="14" t="str">
        <f ca="1">IFERROR(VLOOKUP(DAY(N10)&amp;"x6",$T:$U,2,FALSE),"")</f>
        <v/>
      </c>
      <c r="O15" s="15"/>
      <c r="Q15" s="7" t="str">
        <f t="shared" si="0"/>
        <v>12x12</v>
      </c>
      <c r="R15" s="8" t="str">
        <f>IFERROR(VLOOKUP(Q15,Calendar!$AF:$AH,2,FALSE),"")</f>
        <v/>
      </c>
      <c r="S15" s="7" t="str">
        <f t="shared" si="1"/>
        <v/>
      </c>
      <c r="T15" s="8" t="str">
        <f>S15&amp;"x"&amp;COUNTIF($S$3:S15,S15)</f>
        <v>x8</v>
      </c>
      <c r="U15" s="9" t="str">
        <f>IFERROR(VLOOKUP(Q15,Calendar!$AF:$AH,3,FALSE),"")</f>
        <v/>
      </c>
    </row>
    <row r="16" spans="2:21" s="2" customFormat="1" ht="15" customHeight="1" x14ac:dyDescent="0.25">
      <c r="B16" s="5">
        <f ca="1">OFFSET(Calendar!T36,2,0)</f>
        <v>41623</v>
      </c>
      <c r="C16" s="6" t="str">
        <f ca="1">IFERROR(VLOOKUP(DAY(B16)&amp;"x1",$T:$U,2,FALSE),"")</f>
        <v/>
      </c>
      <c r="D16" s="5">
        <f ca="1">OFFSET(Calendar!T36,2,1)</f>
        <v>41624</v>
      </c>
      <c r="E16" s="6" t="str">
        <f ca="1">IFERROR(VLOOKUP(DAY(D16)&amp;"x1",$T:$U,2,FALSE),"")</f>
        <v/>
      </c>
      <c r="F16" s="5">
        <f ca="1">OFFSET(Calendar!T36,2,2)</f>
        <v>41625</v>
      </c>
      <c r="G16" s="6" t="str">
        <f ca="1">IFERROR(VLOOKUP(DAY(F16)&amp;"x1",$T:$U,2,FALSE),"")</f>
        <v/>
      </c>
      <c r="H16" s="5">
        <f ca="1">OFFSET(Calendar!T36,2,3)</f>
        <v>41626</v>
      </c>
      <c r="I16" s="6" t="str">
        <f ca="1">IFERROR(VLOOKUP(DAY(H16)&amp;"x1",$T:$U,2,FALSE),"")</f>
        <v/>
      </c>
      <c r="J16" s="5">
        <f ca="1">OFFSET(Calendar!T36,2,4)</f>
        <v>41627</v>
      </c>
      <c r="K16" s="6" t="str">
        <f ca="1">IFERROR(VLOOKUP(DAY(J16)&amp;"x1",$T:$U,2,FALSE),"")</f>
        <v/>
      </c>
      <c r="L16" s="5">
        <f ca="1">OFFSET(Calendar!T36,2,5)</f>
        <v>41628</v>
      </c>
      <c r="M16" s="6" t="str">
        <f ca="1">IFERROR(VLOOKUP(DAY(L16)&amp;"x1",$T:$U,2,FALSE),"")</f>
        <v/>
      </c>
      <c r="N16" s="5">
        <f ca="1">OFFSET(Calendar!T36,2,6)</f>
        <v>41629</v>
      </c>
      <c r="O16" s="6" t="str">
        <f ca="1">IFERROR(VLOOKUP(DAY(N16)&amp;"x1",$T:$U,2,FALSE),"")</f>
        <v/>
      </c>
      <c r="Q16" s="7" t="str">
        <f t="shared" si="0"/>
        <v>12x13</v>
      </c>
      <c r="R16" s="8" t="str">
        <f>IFERROR(VLOOKUP(Q16,Calendar!$AF:$AH,2,FALSE),"")</f>
        <v/>
      </c>
      <c r="S16" s="7" t="str">
        <f t="shared" si="1"/>
        <v/>
      </c>
      <c r="T16" s="8" t="str">
        <f>S16&amp;"x"&amp;COUNTIF($S$3:S16,S16)</f>
        <v>x9</v>
      </c>
      <c r="U16" s="9" t="str">
        <f>IFERROR(VLOOKUP(Q16,Calendar!$AF:$AH,3,FALSE),"")</f>
        <v/>
      </c>
    </row>
    <row r="17" spans="2:21" s="2" customFormat="1" ht="15" customHeight="1" x14ac:dyDescent="0.25">
      <c r="B17" s="10"/>
      <c r="C17" s="11" t="str">
        <f ca="1">IFERROR(VLOOKUP(DAY(B16)&amp;"x2",$T:$U,2,FALSE),"")</f>
        <v/>
      </c>
      <c r="D17" s="10"/>
      <c r="E17" s="11" t="str">
        <f ca="1">IFERROR(VLOOKUP(DAY(D16)&amp;"x2",$T:$U,2,FALSE),"")</f>
        <v/>
      </c>
      <c r="F17" s="10"/>
      <c r="G17" s="11" t="str">
        <f ca="1">IFERROR(VLOOKUP(DAY(F16)&amp;"x2",$T:$U,2,FALSE),"")</f>
        <v/>
      </c>
      <c r="H17" s="10"/>
      <c r="I17" s="11" t="str">
        <f ca="1">IFERROR(VLOOKUP(DAY(H16)&amp;"x2",$T:$U,2,FALSE),"")</f>
        <v/>
      </c>
      <c r="J17" s="10"/>
      <c r="K17" s="11" t="str">
        <f ca="1">IFERROR(VLOOKUP(DAY(J16)&amp;"x2",$T:$U,2,FALSE),"")</f>
        <v/>
      </c>
      <c r="L17" s="10"/>
      <c r="M17" s="11" t="str">
        <f ca="1">IFERROR(VLOOKUP(DAY(L16)&amp;"x2",$T:$U,2,FALSE),"")</f>
        <v/>
      </c>
      <c r="N17" s="10"/>
      <c r="O17" s="11" t="str">
        <f ca="1">IFERROR(VLOOKUP(DAY(N16)&amp;"x2",$T:$U,2,FALSE),"")</f>
        <v/>
      </c>
      <c r="Q17" s="7" t="str">
        <f t="shared" si="0"/>
        <v>12x14</v>
      </c>
      <c r="R17" s="8" t="str">
        <f>IFERROR(VLOOKUP(Q17,Calendar!$AF:$AH,2,FALSE),"")</f>
        <v/>
      </c>
      <c r="S17" s="7" t="str">
        <f t="shared" si="1"/>
        <v/>
      </c>
      <c r="T17" s="8" t="str">
        <f>S17&amp;"x"&amp;COUNTIF($S$3:S17,S17)</f>
        <v>x10</v>
      </c>
      <c r="U17" s="9" t="str">
        <f>IFERROR(VLOOKUP(Q17,Calendar!$AF:$AH,3,FALSE),"")</f>
        <v/>
      </c>
    </row>
    <row r="18" spans="2:21" s="2" customFormat="1" x14ac:dyDescent="0.25">
      <c r="B18" s="12" t="str">
        <f ca="1">IFERROR(VLOOKUP(DAY(B16)&amp;"x3",$T:$U,2,FALSE),"")</f>
        <v/>
      </c>
      <c r="C18" s="13"/>
      <c r="D18" s="12" t="str">
        <f ca="1">IFERROR(VLOOKUP(DAY(D16)&amp;"x3",$T:$U,2,FALSE),"")</f>
        <v/>
      </c>
      <c r="E18" s="13"/>
      <c r="F18" s="12" t="str">
        <f ca="1">IFERROR(VLOOKUP(DAY(F16)&amp;"x3",$T:$U,2,FALSE),"")</f>
        <v/>
      </c>
      <c r="G18" s="13"/>
      <c r="H18" s="12" t="str">
        <f ca="1">IFERROR(VLOOKUP(DAY(H16)&amp;"x3",$T:$U,2,FALSE),"")</f>
        <v/>
      </c>
      <c r="I18" s="13"/>
      <c r="J18" s="12" t="str">
        <f ca="1">IFERROR(VLOOKUP(DAY(J16)&amp;"x3",$T:$U,2,FALSE),"")</f>
        <v/>
      </c>
      <c r="K18" s="13"/>
      <c r="L18" s="12" t="str">
        <f ca="1">IFERROR(VLOOKUP(DAY(L16)&amp;"x3",$T:$U,2,FALSE),"")</f>
        <v/>
      </c>
      <c r="M18" s="13"/>
      <c r="N18" s="12" t="str">
        <f ca="1">IFERROR(VLOOKUP(DAY(N16)&amp;"x3",$T:$U,2,FALSE),"")</f>
        <v/>
      </c>
      <c r="O18" s="13"/>
      <c r="Q18" s="7" t="str">
        <f t="shared" si="0"/>
        <v>12x15</v>
      </c>
      <c r="R18" s="8" t="str">
        <f>IFERROR(VLOOKUP(Q18,Calendar!$AF:$AH,2,FALSE),"")</f>
        <v/>
      </c>
      <c r="S18" s="7" t="str">
        <f t="shared" si="1"/>
        <v/>
      </c>
      <c r="T18" s="8" t="str">
        <f>S18&amp;"x"&amp;COUNTIF($S$3:S18,S18)</f>
        <v>x11</v>
      </c>
      <c r="U18" s="9" t="str">
        <f>IFERROR(VLOOKUP(Q18,Calendar!$AF:$AH,3,FALSE),"")</f>
        <v/>
      </c>
    </row>
    <row r="19" spans="2:21" s="2" customFormat="1" x14ac:dyDescent="0.25">
      <c r="B19" s="12" t="str">
        <f ca="1">IFERROR(VLOOKUP(DAY(B16)&amp;"x4",$T:$U,2,FALSE),"")</f>
        <v/>
      </c>
      <c r="C19" s="13"/>
      <c r="D19" s="12" t="str">
        <f ca="1">IFERROR(VLOOKUP(DAY(D16)&amp;"x4",$T:$U,2,FALSE),"")</f>
        <v/>
      </c>
      <c r="E19" s="13"/>
      <c r="F19" s="12" t="str">
        <f ca="1">IFERROR(VLOOKUP(DAY(F16)&amp;"x4",$T:$U,2,FALSE),"")</f>
        <v/>
      </c>
      <c r="G19" s="13"/>
      <c r="H19" s="12" t="str">
        <f ca="1">IFERROR(VLOOKUP(DAY(H16)&amp;"x4",$T:$U,2,FALSE),"")</f>
        <v/>
      </c>
      <c r="I19" s="13"/>
      <c r="J19" s="12" t="str">
        <f ca="1">IFERROR(VLOOKUP(DAY(J16)&amp;"x4",$T:$U,2,FALSE),"")</f>
        <v/>
      </c>
      <c r="K19" s="13"/>
      <c r="L19" s="12" t="str">
        <f ca="1">IFERROR(VLOOKUP(DAY(L16)&amp;"x4",$T:$U,2,FALSE),"")</f>
        <v/>
      </c>
      <c r="M19" s="13"/>
      <c r="N19" s="12" t="str">
        <f ca="1">IFERROR(VLOOKUP(DAY(N16)&amp;"x4",$T:$U,2,FALSE),"")</f>
        <v/>
      </c>
      <c r="O19" s="13"/>
      <c r="Q19" s="7" t="str">
        <f t="shared" si="0"/>
        <v>12x16</v>
      </c>
      <c r="R19" s="8" t="str">
        <f>IFERROR(VLOOKUP(Q19,Calendar!$AF:$AH,2,FALSE),"")</f>
        <v/>
      </c>
      <c r="S19" s="7" t="str">
        <f t="shared" si="1"/>
        <v/>
      </c>
      <c r="T19" s="8" t="str">
        <f>S19&amp;"x"&amp;COUNTIF($S$3:S19,S19)</f>
        <v>x12</v>
      </c>
      <c r="U19" s="9" t="str">
        <f>IFERROR(VLOOKUP(Q19,Calendar!$AF:$AH,3,FALSE),"")</f>
        <v/>
      </c>
    </row>
    <row r="20" spans="2:21" s="2" customFormat="1" x14ac:dyDescent="0.25">
      <c r="B20" s="12" t="str">
        <f ca="1">IFERROR(VLOOKUP(DAY(B16)&amp;"x5",$T:$U,2,FALSE),"")</f>
        <v/>
      </c>
      <c r="C20" s="13"/>
      <c r="D20" s="12" t="str">
        <f ca="1">IFERROR(VLOOKUP(DAY(D16)&amp;"x5",$T:$U,2,FALSE),"")</f>
        <v/>
      </c>
      <c r="E20" s="13"/>
      <c r="F20" s="12" t="str">
        <f ca="1">IFERROR(VLOOKUP(DAY(F16)&amp;"x5",$T:$U,2,FALSE),"")</f>
        <v/>
      </c>
      <c r="G20" s="13"/>
      <c r="H20" s="12" t="str">
        <f ca="1">IFERROR(VLOOKUP(DAY(H16)&amp;"x5",$T:$U,2,FALSE),"")</f>
        <v/>
      </c>
      <c r="I20" s="13"/>
      <c r="J20" s="12" t="str">
        <f ca="1">IFERROR(VLOOKUP(DAY(J16)&amp;"x5",$T:$U,2,FALSE),"")</f>
        <v/>
      </c>
      <c r="K20" s="13"/>
      <c r="L20" s="12" t="str">
        <f ca="1">IFERROR(VLOOKUP(DAY(L16)&amp;"x5",$T:$U,2,FALSE),"")</f>
        <v/>
      </c>
      <c r="M20" s="13"/>
      <c r="N20" s="12" t="str">
        <f ca="1">IFERROR(VLOOKUP(DAY(N16)&amp;"x5",$T:$U,2,FALSE),"")</f>
        <v/>
      </c>
      <c r="O20" s="13"/>
      <c r="Q20" s="7" t="str">
        <f t="shared" si="0"/>
        <v>12x17</v>
      </c>
      <c r="R20" s="8" t="str">
        <f>IFERROR(VLOOKUP(Q20,Calendar!$AF:$AH,2,FALSE),"")</f>
        <v/>
      </c>
      <c r="S20" s="7" t="str">
        <f t="shared" si="1"/>
        <v/>
      </c>
      <c r="T20" s="8" t="str">
        <f>S20&amp;"x"&amp;COUNTIF($S$3:S20,S20)</f>
        <v>x13</v>
      </c>
      <c r="U20" s="9" t="str">
        <f>IFERROR(VLOOKUP(Q20,Calendar!$AF:$AH,3,FALSE),"")</f>
        <v/>
      </c>
    </row>
    <row r="21" spans="2:21" s="2" customFormat="1" x14ac:dyDescent="0.25">
      <c r="B21" s="14" t="str">
        <f ca="1">IFERROR(VLOOKUP(DAY(B16)&amp;"x6",$T:$U,2,FALSE),"")</f>
        <v/>
      </c>
      <c r="C21" s="15"/>
      <c r="D21" s="14" t="str">
        <f ca="1">IFERROR(VLOOKUP(DAY(D16)&amp;"x6",$T:$U,2,FALSE),"")</f>
        <v/>
      </c>
      <c r="E21" s="15"/>
      <c r="F21" s="14" t="str">
        <f ca="1">IFERROR(VLOOKUP(DAY(F16)&amp;"x6",$T:$U,2,FALSE),"")</f>
        <v/>
      </c>
      <c r="G21" s="15"/>
      <c r="H21" s="14" t="str">
        <f ca="1">IFERROR(VLOOKUP(DAY(H16)&amp;"x6",$T:$U,2,FALSE),"")</f>
        <v/>
      </c>
      <c r="I21" s="15"/>
      <c r="J21" s="14" t="str">
        <f ca="1">IFERROR(VLOOKUP(DAY(J16)&amp;"x6",$T:$U,2,FALSE),"")</f>
        <v/>
      </c>
      <c r="K21" s="15"/>
      <c r="L21" s="14" t="str">
        <f ca="1">IFERROR(VLOOKUP(DAY(L16)&amp;"x6",$T:$U,2,FALSE),"")</f>
        <v/>
      </c>
      <c r="M21" s="15"/>
      <c r="N21" s="14" t="str">
        <f ca="1">IFERROR(VLOOKUP(DAY(N16)&amp;"x6",$T:$U,2,FALSE),"")</f>
        <v/>
      </c>
      <c r="O21" s="15"/>
      <c r="Q21" s="7" t="str">
        <f t="shared" si="0"/>
        <v>12x18</v>
      </c>
      <c r="R21" s="8" t="str">
        <f>IFERROR(VLOOKUP(Q21,Calendar!$AF:$AH,2,FALSE),"")</f>
        <v/>
      </c>
      <c r="S21" s="7" t="str">
        <f t="shared" si="1"/>
        <v/>
      </c>
      <c r="T21" s="8" t="str">
        <f>S21&amp;"x"&amp;COUNTIF($S$3:S21,S21)</f>
        <v>x14</v>
      </c>
      <c r="U21" s="9" t="str">
        <f>IFERROR(VLOOKUP(Q21,Calendar!$AF:$AH,3,FALSE),"")</f>
        <v/>
      </c>
    </row>
    <row r="22" spans="2:21" s="2" customFormat="1" ht="15" customHeight="1" x14ac:dyDescent="0.25">
      <c r="B22" s="5">
        <f ca="1">OFFSET(Calendar!T36,3,0)</f>
        <v>41630</v>
      </c>
      <c r="C22" s="6" t="str">
        <f ca="1">IFERROR(VLOOKUP(DAY(B22)&amp;"x1",$T:$U,2,FALSE),"")</f>
        <v/>
      </c>
      <c r="D22" s="5">
        <f ca="1">OFFSET(Calendar!T36,3,1)</f>
        <v>41631</v>
      </c>
      <c r="E22" s="6" t="str">
        <f ca="1">IFERROR(VLOOKUP(DAY(D22)&amp;"x1",$T:$U,2,FALSE),"")</f>
        <v/>
      </c>
      <c r="F22" s="5">
        <f ca="1">OFFSET(Calendar!T36,3,2)</f>
        <v>41632</v>
      </c>
      <c r="G22" s="6" t="str">
        <f ca="1">IFERROR(VLOOKUP(DAY(F22)&amp;"x1",$T:$U,2,FALSE),"")</f>
        <v>Christmas Eve</v>
      </c>
      <c r="H22" s="5">
        <f ca="1">OFFSET(Calendar!T36,3,3)</f>
        <v>41633</v>
      </c>
      <c r="I22" s="6" t="str">
        <f ca="1">IFERROR(VLOOKUP(DAY(H22)&amp;"x1",$T:$U,2,FALSE),"")</f>
        <v>Christmas Day</v>
      </c>
      <c r="J22" s="5">
        <f ca="1">OFFSET(Calendar!T36,3,4)</f>
        <v>41634</v>
      </c>
      <c r="K22" s="6" t="str">
        <f ca="1">IFERROR(VLOOKUP(DAY(J22)&amp;"x1",$T:$U,2,FALSE),"")</f>
        <v>St. Stephen's Day</v>
      </c>
      <c r="L22" s="5">
        <f ca="1">OFFSET(Calendar!T36,3,5)</f>
        <v>41635</v>
      </c>
      <c r="M22" s="6" t="str">
        <f ca="1">IFERROR(VLOOKUP(DAY(L22)&amp;"x1",$T:$U,2,FALSE),"")</f>
        <v/>
      </c>
      <c r="N22" s="5">
        <f ca="1">OFFSET(Calendar!T36,3,6)</f>
        <v>41636</v>
      </c>
      <c r="O22" s="6" t="str">
        <f ca="1">IFERROR(VLOOKUP(DAY(N22)&amp;"x1",$T:$U,2,FALSE),"")</f>
        <v/>
      </c>
      <c r="Q22" s="7" t="str">
        <f t="shared" si="0"/>
        <v>12x19</v>
      </c>
      <c r="R22" s="8" t="str">
        <f>IFERROR(VLOOKUP(Q22,Calendar!$AF:$AH,2,FALSE),"")</f>
        <v/>
      </c>
      <c r="S22" s="7" t="str">
        <f t="shared" si="1"/>
        <v/>
      </c>
      <c r="T22" s="8" t="str">
        <f>S22&amp;"x"&amp;COUNTIF($S$3:S22,S22)</f>
        <v>x15</v>
      </c>
      <c r="U22" s="9" t="str">
        <f>IFERROR(VLOOKUP(Q22,Calendar!$AF:$AH,3,FALSE),"")</f>
        <v/>
      </c>
    </row>
    <row r="23" spans="2:21" s="2" customFormat="1" ht="15" customHeight="1" x14ac:dyDescent="0.25">
      <c r="B23" s="10"/>
      <c r="C23" s="11" t="str">
        <f ca="1">IFERROR(VLOOKUP(DAY(B22)&amp;"x2",$T:$U,2,FALSE),"")</f>
        <v/>
      </c>
      <c r="D23" s="10"/>
      <c r="E23" s="11" t="str">
        <f ca="1">IFERROR(VLOOKUP(DAY(D22)&amp;"x2",$T:$U,2,FALSE),"")</f>
        <v/>
      </c>
      <c r="F23" s="10"/>
      <c r="G23" s="11" t="str">
        <f ca="1">IFERROR(VLOOKUP(DAY(F22)&amp;"x2",$T:$U,2,FALSE),"")</f>
        <v/>
      </c>
      <c r="H23" s="10"/>
      <c r="I23" s="11" t="str">
        <f ca="1">IFERROR(VLOOKUP(DAY(H22)&amp;"x2",$T:$U,2,FALSE),"")</f>
        <v/>
      </c>
      <c r="J23" s="10"/>
      <c r="K23" s="11" t="str">
        <f ca="1">IFERROR(VLOOKUP(DAY(J22)&amp;"x2",$T:$U,2,FALSE),"")</f>
        <v/>
      </c>
      <c r="L23" s="10"/>
      <c r="M23" s="11" t="str">
        <f ca="1">IFERROR(VLOOKUP(DAY(L22)&amp;"x2",$T:$U,2,FALSE),"")</f>
        <v/>
      </c>
      <c r="N23" s="10"/>
      <c r="O23" s="11" t="str">
        <f ca="1">IFERROR(VLOOKUP(DAY(N22)&amp;"x2",$T:$U,2,FALSE),"")</f>
        <v/>
      </c>
      <c r="Q23" s="7" t="str">
        <f t="shared" si="0"/>
        <v>12x20</v>
      </c>
      <c r="R23" s="8" t="str">
        <f>IFERROR(VLOOKUP(Q23,Calendar!$AF:$AH,2,FALSE),"")</f>
        <v/>
      </c>
      <c r="S23" s="7" t="str">
        <f t="shared" si="1"/>
        <v/>
      </c>
      <c r="T23" s="8" t="str">
        <f>S23&amp;"x"&amp;COUNTIF($S$3:S23,S23)</f>
        <v>x16</v>
      </c>
      <c r="U23" s="9" t="str">
        <f>IFERROR(VLOOKUP(Q23,Calendar!$AF:$AH,3,FALSE),"")</f>
        <v/>
      </c>
    </row>
    <row r="24" spans="2:21" s="2" customFormat="1" x14ac:dyDescent="0.25">
      <c r="B24" s="12" t="str">
        <f ca="1">IFERROR(VLOOKUP(DAY(B22)&amp;"x3",$T:$U,2,FALSE),"")</f>
        <v/>
      </c>
      <c r="C24" s="13"/>
      <c r="D24" s="12" t="str">
        <f ca="1">IFERROR(VLOOKUP(DAY(D22)&amp;"x3",$T:$U,2,FALSE),"")</f>
        <v/>
      </c>
      <c r="E24" s="13"/>
      <c r="F24" s="12" t="str">
        <f ca="1">IFERROR(VLOOKUP(DAY(F22)&amp;"x3",$T:$U,2,FALSE),"")</f>
        <v/>
      </c>
      <c r="G24" s="13"/>
      <c r="H24" s="12" t="str">
        <f ca="1">IFERROR(VLOOKUP(DAY(H22)&amp;"x3",$T:$U,2,FALSE),"")</f>
        <v/>
      </c>
      <c r="I24" s="13"/>
      <c r="J24" s="12" t="str">
        <f ca="1">IFERROR(VLOOKUP(DAY(J22)&amp;"x3",$T:$U,2,FALSE),"")</f>
        <v/>
      </c>
      <c r="K24" s="13"/>
      <c r="L24" s="12" t="str">
        <f ca="1">IFERROR(VLOOKUP(DAY(L22)&amp;"x3",$T:$U,2,FALSE),"")</f>
        <v/>
      </c>
      <c r="M24" s="13"/>
      <c r="N24" s="12" t="str">
        <f ca="1">IFERROR(VLOOKUP(DAY(N22)&amp;"x3",$T:$U,2,FALSE),"")</f>
        <v/>
      </c>
      <c r="O24" s="13"/>
      <c r="Q24" s="7" t="str">
        <f t="shared" si="0"/>
        <v>12x21</v>
      </c>
      <c r="R24" s="8" t="str">
        <f>IFERROR(VLOOKUP(Q24,Calendar!$AF:$AH,2,FALSE),"")</f>
        <v/>
      </c>
      <c r="S24" s="7" t="str">
        <f t="shared" si="1"/>
        <v/>
      </c>
      <c r="T24" s="8" t="str">
        <f>S24&amp;"x"&amp;COUNTIF($S$3:S24,S24)</f>
        <v>x17</v>
      </c>
      <c r="U24" s="9" t="str">
        <f>IFERROR(VLOOKUP(Q24,Calendar!$AF:$AH,3,FALSE),"")</f>
        <v/>
      </c>
    </row>
    <row r="25" spans="2:21" s="2" customFormat="1" x14ac:dyDescent="0.25">
      <c r="B25" s="12" t="str">
        <f ca="1">IFERROR(VLOOKUP(DAY(B22)&amp;"x4",$T:$U,2,FALSE),"")</f>
        <v/>
      </c>
      <c r="C25" s="13"/>
      <c r="D25" s="12" t="str">
        <f ca="1">IFERROR(VLOOKUP(DAY(D22)&amp;"x4",$T:$U,2,FALSE),"")</f>
        <v/>
      </c>
      <c r="E25" s="13"/>
      <c r="F25" s="12" t="str">
        <f ca="1">IFERROR(VLOOKUP(DAY(F22)&amp;"x4",$T:$U,2,FALSE),"")</f>
        <v/>
      </c>
      <c r="G25" s="13"/>
      <c r="H25" s="12" t="str">
        <f ca="1">IFERROR(VLOOKUP(DAY(H22)&amp;"x4",$T:$U,2,FALSE),"")</f>
        <v/>
      </c>
      <c r="I25" s="13"/>
      <c r="J25" s="12" t="str">
        <f ca="1">IFERROR(VLOOKUP(DAY(J22)&amp;"x4",$T:$U,2,FALSE),"")</f>
        <v/>
      </c>
      <c r="K25" s="13"/>
      <c r="L25" s="12" t="str">
        <f ca="1">IFERROR(VLOOKUP(DAY(L22)&amp;"x4",$T:$U,2,FALSE),"")</f>
        <v/>
      </c>
      <c r="M25" s="13"/>
      <c r="N25" s="12" t="str">
        <f ca="1">IFERROR(VLOOKUP(DAY(N22)&amp;"x4",$T:$U,2,FALSE),"")</f>
        <v/>
      </c>
      <c r="O25" s="13"/>
      <c r="Q25" s="7" t="str">
        <f t="shared" si="0"/>
        <v>12x22</v>
      </c>
      <c r="R25" s="8" t="str">
        <f>IFERROR(VLOOKUP(Q25,Calendar!$AF:$AH,2,FALSE),"")</f>
        <v/>
      </c>
      <c r="S25" s="7" t="str">
        <f t="shared" si="1"/>
        <v/>
      </c>
      <c r="T25" s="8" t="str">
        <f>S25&amp;"x"&amp;COUNTIF($S$3:S25,S25)</f>
        <v>x18</v>
      </c>
      <c r="U25" s="9" t="str">
        <f>IFERROR(VLOOKUP(Q25,Calendar!$AF:$AH,3,FALSE),"")</f>
        <v/>
      </c>
    </row>
    <row r="26" spans="2:21" s="2" customFormat="1" x14ac:dyDescent="0.25">
      <c r="B26" s="12" t="str">
        <f ca="1">IFERROR(VLOOKUP(DAY(B22)&amp;"x5",$T:$U,2,FALSE),"")</f>
        <v/>
      </c>
      <c r="C26" s="13"/>
      <c r="D26" s="12" t="str">
        <f ca="1">IFERROR(VLOOKUP(DAY(D22)&amp;"x5",$T:$U,2,FALSE),"")</f>
        <v/>
      </c>
      <c r="E26" s="13"/>
      <c r="F26" s="12" t="str">
        <f ca="1">IFERROR(VLOOKUP(DAY(F22)&amp;"x5",$T:$U,2,FALSE),"")</f>
        <v/>
      </c>
      <c r="G26" s="13"/>
      <c r="H26" s="12" t="str">
        <f ca="1">IFERROR(VLOOKUP(DAY(H22)&amp;"x5",$T:$U,2,FALSE),"")</f>
        <v/>
      </c>
      <c r="I26" s="13"/>
      <c r="J26" s="12" t="str">
        <f ca="1">IFERROR(VLOOKUP(DAY(J22)&amp;"x5",$T:$U,2,FALSE),"")</f>
        <v/>
      </c>
      <c r="K26" s="13"/>
      <c r="L26" s="12" t="str">
        <f ca="1">IFERROR(VLOOKUP(DAY(L22)&amp;"x5",$T:$U,2,FALSE),"")</f>
        <v/>
      </c>
      <c r="M26" s="13"/>
      <c r="N26" s="12" t="str">
        <f ca="1">IFERROR(VLOOKUP(DAY(N22)&amp;"x5",$T:$U,2,FALSE),"")</f>
        <v/>
      </c>
      <c r="O26" s="13"/>
      <c r="Q26" s="7" t="str">
        <f t="shared" si="0"/>
        <v>12x23</v>
      </c>
      <c r="R26" s="8" t="str">
        <f>IFERROR(VLOOKUP(Q26,Calendar!$AF:$AH,2,FALSE),"")</f>
        <v/>
      </c>
      <c r="S26" s="7" t="str">
        <f t="shared" si="1"/>
        <v/>
      </c>
      <c r="T26" s="8" t="str">
        <f>S26&amp;"x"&amp;COUNTIF($S$3:S26,S26)</f>
        <v>x19</v>
      </c>
      <c r="U26" s="9" t="str">
        <f>IFERROR(VLOOKUP(Q26,Calendar!$AF:$AH,3,FALSE),"")</f>
        <v/>
      </c>
    </row>
    <row r="27" spans="2:21" s="2" customFormat="1" x14ac:dyDescent="0.25">
      <c r="B27" s="14" t="str">
        <f ca="1">IFERROR(VLOOKUP(DAY(B22)&amp;"x6",$T:$U,2,FALSE),"")</f>
        <v/>
      </c>
      <c r="C27" s="15"/>
      <c r="D27" s="14" t="str">
        <f ca="1">IFERROR(VLOOKUP(DAY(D22)&amp;"x6",$T:$U,2,FALSE),"")</f>
        <v/>
      </c>
      <c r="E27" s="15"/>
      <c r="F27" s="14" t="str">
        <f ca="1">IFERROR(VLOOKUP(DAY(F22)&amp;"x6",$T:$U,2,FALSE),"")</f>
        <v/>
      </c>
      <c r="G27" s="15"/>
      <c r="H27" s="14" t="str">
        <f ca="1">IFERROR(VLOOKUP(DAY(H22)&amp;"x6",$T:$U,2,FALSE),"")</f>
        <v/>
      </c>
      <c r="I27" s="15"/>
      <c r="J27" s="14" t="str">
        <f ca="1">IFERROR(VLOOKUP(DAY(J22)&amp;"x6",$T:$U,2,FALSE),"")</f>
        <v/>
      </c>
      <c r="K27" s="15"/>
      <c r="L27" s="14" t="str">
        <f ca="1">IFERROR(VLOOKUP(DAY(L22)&amp;"x6",$T:$U,2,FALSE),"")</f>
        <v/>
      </c>
      <c r="M27" s="15"/>
      <c r="N27" s="14" t="str">
        <f ca="1">IFERROR(VLOOKUP(DAY(N22)&amp;"x6",$T:$U,2,FALSE),"")</f>
        <v/>
      </c>
      <c r="O27" s="15"/>
      <c r="Q27" s="7" t="str">
        <f t="shared" si="0"/>
        <v>12x24</v>
      </c>
      <c r="R27" s="8" t="str">
        <f>IFERROR(VLOOKUP(Q27,Calendar!$AF:$AH,2,FALSE),"")</f>
        <v/>
      </c>
      <c r="S27" s="7" t="str">
        <f t="shared" si="1"/>
        <v/>
      </c>
      <c r="T27" s="8" t="str">
        <f>S27&amp;"x"&amp;COUNTIF($S$3:S27,S27)</f>
        <v>x20</v>
      </c>
      <c r="U27" s="9" t="str">
        <f>IFERROR(VLOOKUP(Q27,Calendar!$AF:$AH,3,FALSE),"")</f>
        <v/>
      </c>
    </row>
    <row r="28" spans="2:21" s="2" customFormat="1" ht="15" customHeight="1" x14ac:dyDescent="0.25">
      <c r="B28" s="5">
        <f ca="1">OFFSET(Calendar!T36,4,0)</f>
        <v>41637</v>
      </c>
      <c r="C28" s="6" t="str">
        <f ca="1">IFERROR(VLOOKUP(DAY(B28)&amp;"x1",$T:$U,2,FALSE),"")</f>
        <v/>
      </c>
      <c r="D28" s="5">
        <f ca="1">OFFSET(Calendar!T36,4,1)</f>
        <v>41638</v>
      </c>
      <c r="E28" s="6" t="str">
        <f ca="1">IFERROR(VLOOKUP(DAY(D28)&amp;"x1",$T:$U,2,FALSE),"")</f>
        <v/>
      </c>
      <c r="F28" s="5">
        <f ca="1">OFFSET(Calendar!T36,4,2)</f>
        <v>41639</v>
      </c>
      <c r="G28" s="6" t="str">
        <f ca="1">IFERROR(VLOOKUP(DAY(F28)&amp;"x1",$T:$U,2,FALSE),"")</f>
        <v>New Year's Eve</v>
      </c>
      <c r="H28" s="5" t="str">
        <f ca="1">OFFSET(Calendar!T36,4,3)</f>
        <v/>
      </c>
      <c r="I28" s="6" t="str">
        <f ca="1">IFERROR(VLOOKUP(DAY(H28)&amp;"x1",$T:$U,2,FALSE),"")</f>
        <v/>
      </c>
      <c r="J28" s="5" t="str">
        <f ca="1">OFFSET(Calendar!T36,4,4)</f>
        <v/>
      </c>
      <c r="K28" s="6" t="str">
        <f ca="1">IFERROR(VLOOKUP(DAY(J28)&amp;"x1",$T:$U,2,FALSE),"")</f>
        <v/>
      </c>
      <c r="L28" s="5" t="str">
        <f ca="1">OFFSET(Calendar!T36,4,5)</f>
        <v/>
      </c>
      <c r="M28" s="6" t="str">
        <f ca="1">IFERROR(VLOOKUP(DAY(L28)&amp;"x1",$T:$U,2,FALSE),"")</f>
        <v/>
      </c>
      <c r="N28" s="5" t="str">
        <f ca="1">OFFSET(Calendar!T36,4,6)</f>
        <v/>
      </c>
      <c r="O28" s="6" t="str">
        <f ca="1">IFERROR(VLOOKUP(DAY(N28)&amp;"x1",$T:$U,2,FALSE),"")</f>
        <v/>
      </c>
      <c r="Q28" s="7" t="str">
        <f t="shared" si="0"/>
        <v>12x25</v>
      </c>
      <c r="R28" s="8" t="str">
        <f>IFERROR(VLOOKUP(Q28,Calendar!$AF:$AH,2,FALSE),"")</f>
        <v/>
      </c>
      <c r="S28" s="7" t="str">
        <f t="shared" si="1"/>
        <v/>
      </c>
      <c r="T28" s="8" t="str">
        <f>S28&amp;"x"&amp;COUNTIF($S$3:S28,S28)</f>
        <v>x21</v>
      </c>
      <c r="U28" s="9" t="str">
        <f>IFERROR(VLOOKUP(Q28,Calendar!$AF:$AH,3,FALSE),"")</f>
        <v/>
      </c>
    </row>
    <row r="29" spans="2:21" s="2" customFormat="1" ht="15" customHeight="1" x14ac:dyDescent="0.25">
      <c r="B29" s="10"/>
      <c r="C29" s="11" t="str">
        <f ca="1">IFERROR(VLOOKUP(DAY(B28)&amp;"x2",$T:$U,2,FALSE),"")</f>
        <v/>
      </c>
      <c r="D29" s="10"/>
      <c r="E29" s="11" t="str">
        <f ca="1">IFERROR(VLOOKUP(DAY(D28)&amp;"x2",$T:$U,2,FALSE),"")</f>
        <v/>
      </c>
      <c r="F29" s="10"/>
      <c r="G29" s="11" t="str">
        <f ca="1">IFERROR(VLOOKUP(DAY(F28)&amp;"x2",$T:$U,2,FALSE),"")</f>
        <v/>
      </c>
      <c r="H29" s="10"/>
      <c r="I29" s="11" t="str">
        <f ca="1">IFERROR(VLOOKUP(DAY(H28)&amp;"x2",$T:$U,2,FALSE),"")</f>
        <v/>
      </c>
      <c r="J29" s="10"/>
      <c r="K29" s="11" t="str">
        <f ca="1">IFERROR(VLOOKUP(DAY(J28)&amp;"x2",$T:$U,2,FALSE),"")</f>
        <v/>
      </c>
      <c r="L29" s="10"/>
      <c r="M29" s="11" t="str">
        <f ca="1">IFERROR(VLOOKUP(DAY(L28)&amp;"x2",$T:$U,2,FALSE),"")</f>
        <v/>
      </c>
      <c r="N29" s="10"/>
      <c r="O29" s="11" t="str">
        <f ca="1">IFERROR(VLOOKUP(DAY(N28)&amp;"x2",$T:$U,2,FALSE),"")</f>
        <v/>
      </c>
      <c r="Q29" s="7" t="str">
        <f t="shared" si="0"/>
        <v>12x26</v>
      </c>
      <c r="R29" s="8" t="str">
        <f>IFERROR(VLOOKUP(Q29,Calendar!$AF:$AH,2,FALSE),"")</f>
        <v/>
      </c>
      <c r="S29" s="7" t="str">
        <f t="shared" si="1"/>
        <v/>
      </c>
      <c r="T29" s="8" t="str">
        <f>S29&amp;"x"&amp;COUNTIF($S$3:S29,S29)</f>
        <v>x22</v>
      </c>
      <c r="U29" s="9" t="str">
        <f>IFERROR(VLOOKUP(Q29,Calendar!$AF:$AH,3,FALSE),"")</f>
        <v/>
      </c>
    </row>
    <row r="30" spans="2:21" s="2" customFormat="1" x14ac:dyDescent="0.25">
      <c r="B30" s="12" t="str">
        <f ca="1">IFERROR(VLOOKUP(DAY(B28)&amp;"x3",$T:$U,2,FALSE),"")</f>
        <v/>
      </c>
      <c r="C30" s="13"/>
      <c r="D30" s="12" t="str">
        <f ca="1">IFERROR(VLOOKUP(DAY(D28)&amp;"x3",$T:$U,2,FALSE),"")</f>
        <v/>
      </c>
      <c r="E30" s="13"/>
      <c r="F30" s="12" t="str">
        <f ca="1">IFERROR(VLOOKUP(DAY(F28)&amp;"x3",$T:$U,2,FALSE),"")</f>
        <v/>
      </c>
      <c r="G30" s="13"/>
      <c r="H30" s="12" t="str">
        <f ca="1">IFERROR(VLOOKUP(DAY(H28)&amp;"x3",$T:$U,2,FALSE),"")</f>
        <v/>
      </c>
      <c r="I30" s="13"/>
      <c r="J30" s="12" t="str">
        <f ca="1">IFERROR(VLOOKUP(DAY(J28)&amp;"x3",$T:$U,2,FALSE),"")</f>
        <v/>
      </c>
      <c r="K30" s="13"/>
      <c r="L30" s="12" t="str">
        <f ca="1">IFERROR(VLOOKUP(DAY(L28)&amp;"x3",$T:$U,2,FALSE),"")</f>
        <v/>
      </c>
      <c r="M30" s="13"/>
      <c r="N30" s="12" t="str">
        <f ca="1">IFERROR(VLOOKUP(DAY(N28)&amp;"x3",$T:$U,2,FALSE),"")</f>
        <v/>
      </c>
      <c r="O30" s="13"/>
      <c r="Q30" s="7" t="str">
        <f t="shared" si="0"/>
        <v>12x27</v>
      </c>
      <c r="R30" s="8" t="str">
        <f>IFERROR(VLOOKUP(Q30,Calendar!$AF:$AH,2,FALSE),"")</f>
        <v/>
      </c>
      <c r="S30" s="7" t="str">
        <f t="shared" si="1"/>
        <v/>
      </c>
      <c r="T30" s="8" t="str">
        <f>S30&amp;"x"&amp;COUNTIF($S$3:S30,S30)</f>
        <v>x23</v>
      </c>
      <c r="U30" s="9" t="str">
        <f>IFERROR(VLOOKUP(Q30,Calendar!$AF:$AH,3,FALSE),"")</f>
        <v/>
      </c>
    </row>
    <row r="31" spans="2:21" s="2" customFormat="1" x14ac:dyDescent="0.25">
      <c r="B31" s="12" t="str">
        <f ca="1">IFERROR(VLOOKUP(DAY(B28)&amp;"x4",$T:$U,2,FALSE),"")</f>
        <v/>
      </c>
      <c r="C31" s="13"/>
      <c r="D31" s="12" t="str">
        <f ca="1">IFERROR(VLOOKUP(DAY(D28)&amp;"x4",$T:$U,2,FALSE),"")</f>
        <v/>
      </c>
      <c r="E31" s="13"/>
      <c r="F31" s="12" t="str">
        <f ca="1">IFERROR(VLOOKUP(DAY(F28)&amp;"x4",$T:$U,2,FALSE),"")</f>
        <v/>
      </c>
      <c r="G31" s="13"/>
      <c r="H31" s="12" t="str">
        <f ca="1">IFERROR(VLOOKUP(DAY(H28)&amp;"x4",$T:$U,2,FALSE),"")</f>
        <v/>
      </c>
      <c r="I31" s="13"/>
      <c r="J31" s="12" t="str">
        <f ca="1">IFERROR(VLOOKUP(DAY(J28)&amp;"x4",$T:$U,2,FALSE),"")</f>
        <v/>
      </c>
      <c r="K31" s="13"/>
      <c r="L31" s="12" t="str">
        <f ca="1">IFERROR(VLOOKUP(DAY(L28)&amp;"x4",$T:$U,2,FALSE),"")</f>
        <v/>
      </c>
      <c r="M31" s="13"/>
      <c r="N31" s="12" t="str">
        <f ca="1">IFERROR(VLOOKUP(DAY(N28)&amp;"x4",$T:$U,2,FALSE),"")</f>
        <v/>
      </c>
      <c r="O31" s="13"/>
      <c r="Q31" s="7" t="str">
        <f t="shared" si="0"/>
        <v>12x28</v>
      </c>
      <c r="R31" s="8" t="str">
        <f>IFERROR(VLOOKUP(Q31,Calendar!$AF:$AH,2,FALSE),"")</f>
        <v/>
      </c>
      <c r="S31" s="7" t="str">
        <f t="shared" si="1"/>
        <v/>
      </c>
      <c r="T31" s="8" t="str">
        <f>S31&amp;"x"&amp;COUNTIF($S$3:S31,S31)</f>
        <v>x24</v>
      </c>
      <c r="U31" s="9" t="str">
        <f>IFERROR(VLOOKUP(Q31,Calendar!$AF:$AH,3,FALSE),"")</f>
        <v/>
      </c>
    </row>
    <row r="32" spans="2:21" s="2" customFormat="1" x14ac:dyDescent="0.25">
      <c r="B32" s="12" t="str">
        <f ca="1">IFERROR(VLOOKUP(DAY(B28)&amp;"x5",$T:$U,2,FALSE),"")</f>
        <v/>
      </c>
      <c r="C32" s="13"/>
      <c r="D32" s="12" t="str">
        <f ca="1">IFERROR(VLOOKUP(DAY(D28)&amp;"x5",$T:$U,2,FALSE),"")</f>
        <v/>
      </c>
      <c r="E32" s="13"/>
      <c r="F32" s="12" t="str">
        <f ca="1">IFERROR(VLOOKUP(DAY(F28)&amp;"x5",$T:$U,2,FALSE),"")</f>
        <v/>
      </c>
      <c r="G32" s="13"/>
      <c r="H32" s="12" t="str">
        <f ca="1">IFERROR(VLOOKUP(DAY(H28)&amp;"x5",$T:$U,2,FALSE),"")</f>
        <v/>
      </c>
      <c r="I32" s="13"/>
      <c r="J32" s="12" t="str">
        <f ca="1">IFERROR(VLOOKUP(DAY(J28)&amp;"x5",$T:$U,2,FALSE),"")</f>
        <v/>
      </c>
      <c r="K32" s="13"/>
      <c r="L32" s="12" t="str">
        <f ca="1">IFERROR(VLOOKUP(DAY(L28)&amp;"x5",$T:$U,2,FALSE),"")</f>
        <v/>
      </c>
      <c r="M32" s="13"/>
      <c r="N32" s="12" t="str">
        <f ca="1">IFERROR(VLOOKUP(DAY(N28)&amp;"x5",$T:$U,2,FALSE),"")</f>
        <v/>
      </c>
      <c r="O32" s="13"/>
      <c r="Q32" s="7" t="str">
        <f t="shared" si="0"/>
        <v>12x29</v>
      </c>
      <c r="R32" s="8" t="str">
        <f>IFERROR(VLOOKUP(Q32,Calendar!$AF:$AH,2,FALSE),"")</f>
        <v/>
      </c>
      <c r="S32" s="7" t="str">
        <f t="shared" si="1"/>
        <v/>
      </c>
      <c r="T32" s="8" t="str">
        <f>S32&amp;"x"&amp;COUNTIF($S$3:S32,S32)</f>
        <v>x25</v>
      </c>
      <c r="U32" s="9" t="str">
        <f>IFERROR(VLOOKUP(Q32,Calendar!$AF:$AH,3,FALSE),"")</f>
        <v/>
      </c>
    </row>
    <row r="33" spans="2:21" s="2" customFormat="1" x14ac:dyDescent="0.25">
      <c r="B33" s="14" t="str">
        <f ca="1">IFERROR(VLOOKUP(DAY(B28)&amp;"x6",$T:$U,2,FALSE),"")</f>
        <v/>
      </c>
      <c r="C33" s="15"/>
      <c r="D33" s="14" t="str">
        <f ca="1">IFERROR(VLOOKUP(DAY(D28)&amp;"x6",$T:$U,2,FALSE),"")</f>
        <v/>
      </c>
      <c r="E33" s="15"/>
      <c r="F33" s="14" t="str">
        <f ca="1">IFERROR(VLOOKUP(DAY(F28)&amp;"x6",$T:$U,2,FALSE),"")</f>
        <v/>
      </c>
      <c r="G33" s="15"/>
      <c r="H33" s="14" t="str">
        <f ca="1">IFERROR(VLOOKUP(DAY(H28)&amp;"x6",$T:$U,2,FALSE),"")</f>
        <v/>
      </c>
      <c r="I33" s="15"/>
      <c r="J33" s="14" t="str">
        <f ca="1">IFERROR(VLOOKUP(DAY(J28)&amp;"x6",$T:$U,2,FALSE),"")</f>
        <v/>
      </c>
      <c r="K33" s="15"/>
      <c r="L33" s="14" t="str">
        <f ca="1">IFERROR(VLOOKUP(DAY(L28)&amp;"x6",$T:$U,2,FALSE),"")</f>
        <v/>
      </c>
      <c r="M33" s="15"/>
      <c r="N33" s="14" t="str">
        <f ca="1">IFERROR(VLOOKUP(DAY(N28)&amp;"x6",$T:$U,2,FALSE),"")</f>
        <v/>
      </c>
      <c r="O33" s="15"/>
      <c r="Q33" s="7" t="str">
        <f t="shared" si="0"/>
        <v>12x30</v>
      </c>
      <c r="R33" s="8" t="str">
        <f>IFERROR(VLOOKUP(Q33,Calendar!$AF:$AH,2,FALSE),"")</f>
        <v/>
      </c>
      <c r="S33" s="7" t="str">
        <f t="shared" si="1"/>
        <v/>
      </c>
      <c r="T33" s="8" t="str">
        <f>S33&amp;"x"&amp;COUNTIF($S$3:S33,S33)</f>
        <v>x26</v>
      </c>
      <c r="U33" s="9" t="str">
        <f>IFERROR(VLOOKUP(Q33,Calendar!$AF:$AH,3,FALSE),"")</f>
        <v/>
      </c>
    </row>
    <row r="34" spans="2:21" s="2" customFormat="1" ht="15" customHeight="1" x14ac:dyDescent="0.25">
      <c r="B34" s="5" t="str">
        <f ca="1">OFFSET(Calendar!T36,5,0)</f>
        <v/>
      </c>
      <c r="C34" s="6" t="str">
        <f ca="1">IFERROR(VLOOKUP(DAY(B34)&amp;"x1",$T:$U,2,FALSE),"")</f>
        <v/>
      </c>
      <c r="D34" s="5" t="str">
        <f ca="1">OFFSET(Calendar!T36,5,1)</f>
        <v/>
      </c>
      <c r="E34" s="6" t="str">
        <f ca="1">IFERROR(VLOOKUP(DAY(D34)&amp;"x1",$T:$U,2,FALSE),"")</f>
        <v/>
      </c>
      <c r="F34" s="5" t="str">
        <f ca="1">OFFSET(Calendar!T36,5,2)</f>
        <v/>
      </c>
      <c r="G34" s="6" t="str">
        <f ca="1">IFERROR(VLOOKUP(DAY(F34)&amp;"x1",$T:$U,2,FALSE),"")</f>
        <v/>
      </c>
      <c r="H34" s="5" t="str">
        <f ca="1">OFFSET(Calendar!T36,5,3)</f>
        <v/>
      </c>
      <c r="I34" s="6" t="str">
        <f ca="1">IFERROR(VLOOKUP(DAY(H34)&amp;"x1",$T:$U,2,FALSE),"")</f>
        <v/>
      </c>
      <c r="J34" s="5" t="str">
        <f ca="1">OFFSET(Calendar!T36,5,4)</f>
        <v/>
      </c>
      <c r="K34" s="6" t="str">
        <f ca="1">IFERROR(VLOOKUP(DAY(J34)&amp;"x1",$T:$U,2,FALSE),"")</f>
        <v/>
      </c>
      <c r="L34" s="5" t="str">
        <f ca="1">OFFSET(Calendar!T36,5,5)</f>
        <v/>
      </c>
      <c r="M34" s="6" t="str">
        <f ca="1">IFERROR(VLOOKUP(DAY(L34)&amp;"x1",$T:$U,2,FALSE),"")</f>
        <v/>
      </c>
      <c r="N34" s="5" t="str">
        <f ca="1">OFFSET(Calendar!T36,5,6)</f>
        <v/>
      </c>
      <c r="O34" s="6" t="str">
        <f ca="1">IFERROR(VLOOKUP(DAY(N34)&amp;"x1",$T:$U,2,FALSE),"")</f>
        <v/>
      </c>
      <c r="Q34" s="7" t="str">
        <f t="shared" si="0"/>
        <v>12x31</v>
      </c>
      <c r="R34" s="8" t="str">
        <f>IFERROR(VLOOKUP(Q34,Calendar!$AF:$AH,2,FALSE),"")</f>
        <v/>
      </c>
      <c r="S34" s="7" t="str">
        <f t="shared" si="1"/>
        <v/>
      </c>
      <c r="T34" s="8" t="str">
        <f>S34&amp;"x"&amp;COUNTIF($S$3:S34,S34)</f>
        <v>x27</v>
      </c>
      <c r="U34" s="9" t="str">
        <f>IFERROR(VLOOKUP(Q34,Calendar!$AF:$AH,3,FALSE),"")</f>
        <v/>
      </c>
    </row>
    <row r="35" spans="2:21" s="2" customFormat="1" ht="15" customHeight="1" x14ac:dyDescent="0.25">
      <c r="B35" s="10"/>
      <c r="C35" s="11" t="str">
        <f ca="1">IFERROR(VLOOKUP(DAY(B34)&amp;"x2",$T:$U,2,FALSE),"")</f>
        <v/>
      </c>
      <c r="D35" s="10"/>
      <c r="E35" s="11" t="str">
        <f ca="1">IFERROR(VLOOKUP(DAY(D34)&amp;"x2",$T:$U,2,FALSE),"")</f>
        <v/>
      </c>
      <c r="F35" s="10"/>
      <c r="G35" s="11" t="str">
        <f ca="1">IFERROR(VLOOKUP(DAY(F34)&amp;"x2",$T:$U,2,FALSE),"")</f>
        <v/>
      </c>
      <c r="H35" s="10"/>
      <c r="I35" s="11" t="str">
        <f ca="1">IFERROR(VLOOKUP(DAY(H34)&amp;"x2",$T:$U,2,FALSE),"")</f>
        <v/>
      </c>
      <c r="J35" s="10"/>
      <c r="K35" s="11" t="str">
        <f ca="1">IFERROR(VLOOKUP(DAY(J34)&amp;"x2",$T:$U,2,FALSE),"")</f>
        <v/>
      </c>
      <c r="L35" s="10"/>
      <c r="M35" s="11" t="str">
        <f ca="1">IFERROR(VLOOKUP(DAY(L34)&amp;"x2",$T:$U,2,FALSE),"")</f>
        <v/>
      </c>
      <c r="N35" s="10"/>
      <c r="O35" s="11" t="str">
        <f ca="1">IFERROR(VLOOKUP(DAY(N34)&amp;"x2",$T:$U,2,FALSE),"")</f>
        <v/>
      </c>
      <c r="Q35" s="7" t="str">
        <f t="shared" si="0"/>
        <v>12x32</v>
      </c>
      <c r="R35" s="8" t="str">
        <f>IFERROR(VLOOKUP(Q35,Calendar!$AF:$AH,2,FALSE),"")</f>
        <v/>
      </c>
      <c r="S35" s="7" t="str">
        <f t="shared" si="1"/>
        <v/>
      </c>
      <c r="T35" s="8" t="str">
        <f>S35&amp;"x"&amp;COUNTIF($S$3:S35,S35)</f>
        <v>x28</v>
      </c>
      <c r="U35" s="9" t="str">
        <f>IFERROR(VLOOKUP(Q35,Calendar!$AF:$AH,3,FALSE),"")</f>
        <v/>
      </c>
    </row>
    <row r="36" spans="2:21" s="2" customFormat="1" x14ac:dyDescent="0.25">
      <c r="B36" s="12" t="str">
        <f ca="1">IFERROR(VLOOKUP(DAY(B34)&amp;"x3",$T:$U,2,FALSE),"")</f>
        <v/>
      </c>
      <c r="C36" s="13"/>
      <c r="D36" s="12" t="str">
        <f ca="1">IFERROR(VLOOKUP(DAY(D34)&amp;"x3",$T:$U,2,FALSE),"")</f>
        <v/>
      </c>
      <c r="E36" s="13"/>
      <c r="F36" s="12" t="str">
        <f ca="1">IFERROR(VLOOKUP(DAY(F34)&amp;"x3",$T:$U,2,FALSE),"")</f>
        <v/>
      </c>
      <c r="G36" s="13"/>
      <c r="H36" s="12" t="str">
        <f ca="1">IFERROR(VLOOKUP(DAY(H34)&amp;"x3",$T:$U,2,FALSE),"")</f>
        <v/>
      </c>
      <c r="I36" s="13"/>
      <c r="J36" s="12" t="str">
        <f ca="1">IFERROR(VLOOKUP(DAY(J34)&amp;"x3",$T:$U,2,FALSE),"")</f>
        <v/>
      </c>
      <c r="K36" s="13"/>
      <c r="L36" s="12" t="str">
        <f ca="1">IFERROR(VLOOKUP(DAY(L34)&amp;"x3",$T:$U,2,FALSE),"")</f>
        <v/>
      </c>
      <c r="M36" s="13"/>
      <c r="N36" s="12" t="str">
        <f ca="1">IFERROR(VLOOKUP(DAY(N34)&amp;"x3",$T:$U,2,FALSE),"")</f>
        <v/>
      </c>
      <c r="O36" s="13"/>
      <c r="Q36" s="7" t="str">
        <f t="shared" si="0"/>
        <v>12x33</v>
      </c>
      <c r="R36" s="8" t="str">
        <f>IFERROR(VLOOKUP(Q36,Calendar!$AF:$AH,2,FALSE),"")</f>
        <v/>
      </c>
      <c r="S36" s="7" t="str">
        <f t="shared" si="1"/>
        <v/>
      </c>
      <c r="T36" s="8" t="str">
        <f>S36&amp;"x"&amp;COUNTIF($S$3:S36,S36)</f>
        <v>x29</v>
      </c>
      <c r="U36" s="9" t="str">
        <f>IFERROR(VLOOKUP(Q36,Calendar!$AF:$AH,3,FALSE),"")</f>
        <v/>
      </c>
    </row>
    <row r="37" spans="2:21" s="2" customFormat="1" x14ac:dyDescent="0.25">
      <c r="B37" s="12" t="str">
        <f ca="1">IFERROR(VLOOKUP(DAY(B34)&amp;"x4",$T:$U,2,FALSE),"")</f>
        <v/>
      </c>
      <c r="C37" s="13"/>
      <c r="D37" s="12" t="str">
        <f ca="1">IFERROR(VLOOKUP(DAY(D34)&amp;"x4",$T:$U,2,FALSE),"")</f>
        <v/>
      </c>
      <c r="E37" s="13"/>
      <c r="F37" s="12" t="str">
        <f ca="1">IFERROR(VLOOKUP(DAY(F34)&amp;"x4",$T:$U,2,FALSE),"")</f>
        <v/>
      </c>
      <c r="G37" s="13"/>
      <c r="H37" s="12" t="str">
        <f ca="1">IFERROR(VLOOKUP(DAY(H34)&amp;"x4",$T:$U,2,FALSE),"")</f>
        <v/>
      </c>
      <c r="I37" s="13"/>
      <c r="J37" s="12" t="str">
        <f ca="1">IFERROR(VLOOKUP(DAY(J34)&amp;"x4",$T:$U,2,FALSE),"")</f>
        <v/>
      </c>
      <c r="K37" s="13"/>
      <c r="L37" s="12" t="str">
        <f ca="1">IFERROR(VLOOKUP(DAY(L34)&amp;"x4",$T:$U,2,FALSE),"")</f>
        <v/>
      </c>
      <c r="M37" s="13"/>
      <c r="N37" s="12" t="str">
        <f ca="1">IFERROR(VLOOKUP(DAY(N34)&amp;"x4",$T:$U,2,FALSE),"")</f>
        <v/>
      </c>
      <c r="O37" s="13"/>
      <c r="Q37" s="7" t="str">
        <f t="shared" si="0"/>
        <v>12x34</v>
      </c>
      <c r="R37" s="8" t="str">
        <f>IFERROR(VLOOKUP(Q37,Calendar!$AF:$AH,2,FALSE),"")</f>
        <v/>
      </c>
      <c r="S37" s="7" t="str">
        <f t="shared" si="1"/>
        <v/>
      </c>
      <c r="T37" s="8" t="str">
        <f>S37&amp;"x"&amp;COUNTIF($S$3:S37,S37)</f>
        <v>x30</v>
      </c>
      <c r="U37" s="9" t="str">
        <f>IFERROR(VLOOKUP(Q37,Calendar!$AF:$AH,3,FALSE),"")</f>
        <v/>
      </c>
    </row>
    <row r="38" spans="2:21" s="2" customFormat="1" x14ac:dyDescent="0.25">
      <c r="B38" s="12" t="str">
        <f ca="1">IFERROR(VLOOKUP(DAY(B34)&amp;"x5",$T:$U,2,FALSE),"")</f>
        <v/>
      </c>
      <c r="C38" s="13"/>
      <c r="D38" s="12" t="str">
        <f ca="1">IFERROR(VLOOKUP(DAY(D34)&amp;"x5",$T:$U,2,FALSE),"")</f>
        <v/>
      </c>
      <c r="E38" s="13"/>
      <c r="F38" s="12" t="str">
        <f ca="1">IFERROR(VLOOKUP(DAY(F34)&amp;"x5",$T:$U,2,FALSE),"")</f>
        <v/>
      </c>
      <c r="G38" s="13"/>
      <c r="H38" s="12" t="str">
        <f ca="1">IFERROR(VLOOKUP(DAY(H34)&amp;"x5",$T:$U,2,FALSE),"")</f>
        <v/>
      </c>
      <c r="I38" s="13"/>
      <c r="J38" s="12" t="str">
        <f ca="1">IFERROR(VLOOKUP(DAY(J34)&amp;"x5",$T:$U,2,FALSE),"")</f>
        <v/>
      </c>
      <c r="K38" s="13"/>
      <c r="L38" s="12" t="str">
        <f ca="1">IFERROR(VLOOKUP(DAY(L34)&amp;"x5",$T:$U,2,FALSE),"")</f>
        <v/>
      </c>
      <c r="M38" s="13"/>
      <c r="N38" s="12" t="str">
        <f ca="1">IFERROR(VLOOKUP(DAY(N34)&amp;"x5",$T:$U,2,FALSE),"")</f>
        <v/>
      </c>
      <c r="O38" s="13"/>
      <c r="Q38" s="7" t="str">
        <f t="shared" si="0"/>
        <v>12x35</v>
      </c>
      <c r="R38" s="8" t="str">
        <f>IFERROR(VLOOKUP(Q38,Calendar!$AF:$AH,2,FALSE),"")</f>
        <v/>
      </c>
      <c r="S38" s="7" t="str">
        <f t="shared" si="1"/>
        <v/>
      </c>
      <c r="T38" s="8" t="str">
        <f>S38&amp;"x"&amp;COUNTIF($S$3:S38,S38)</f>
        <v>x31</v>
      </c>
      <c r="U38" s="9" t="str">
        <f>IFERROR(VLOOKUP(Q38,Calendar!$AF:$AH,3,FALSE),"")</f>
        <v/>
      </c>
    </row>
    <row r="39" spans="2:21" s="2" customFormat="1" x14ac:dyDescent="0.25">
      <c r="B39" s="14" t="str">
        <f ca="1">IFERROR(VLOOKUP(DAY(B34)&amp;"x6",$T:$U,2,FALSE),"")</f>
        <v/>
      </c>
      <c r="C39" s="15"/>
      <c r="D39" s="14" t="str">
        <f ca="1">IFERROR(VLOOKUP(DAY(D34)&amp;"x6",$T:$U,2,FALSE),"")</f>
        <v/>
      </c>
      <c r="E39" s="15"/>
      <c r="F39" s="14" t="str">
        <f ca="1">IFERROR(VLOOKUP(DAY(F34)&amp;"x6",$T:$U,2,FALSE),"")</f>
        <v/>
      </c>
      <c r="G39" s="15"/>
      <c r="H39" s="14" t="str">
        <f ca="1">IFERROR(VLOOKUP(DAY(H34)&amp;"x6",$T:$U,2,FALSE),"")</f>
        <v/>
      </c>
      <c r="I39" s="15"/>
      <c r="J39" s="14" t="str">
        <f ca="1">IFERROR(VLOOKUP(DAY(J34)&amp;"x6",$T:$U,2,FALSE),"")</f>
        <v/>
      </c>
      <c r="K39" s="15"/>
      <c r="L39" s="14" t="str">
        <f ca="1">IFERROR(VLOOKUP(DAY(L34)&amp;"x6",$T:$U,2,FALSE),"")</f>
        <v/>
      </c>
      <c r="M39" s="15"/>
      <c r="N39" s="14" t="str">
        <f ca="1">IFERROR(VLOOKUP(DAY(N34)&amp;"x6",$T:$U,2,FALSE),"")</f>
        <v/>
      </c>
      <c r="O39" s="15"/>
      <c r="Q39" s="7" t="str">
        <f t="shared" si="0"/>
        <v>12x36</v>
      </c>
      <c r="R39" s="8" t="str">
        <f>IFERROR(VLOOKUP(Q39,Calendar!$AF:$AH,2,FALSE),"")</f>
        <v/>
      </c>
      <c r="S39" s="7" t="str">
        <f t="shared" si="1"/>
        <v/>
      </c>
      <c r="T39" s="8" t="str">
        <f>S39&amp;"x"&amp;COUNTIF($S$3:S39,S39)</f>
        <v>x32</v>
      </c>
      <c r="U39" s="9" t="str">
        <f>IFERROR(VLOOKUP(Q39,Calendar!$AF:$AH,3,FALSE),"")</f>
        <v/>
      </c>
    </row>
  </sheetData>
  <sheetProtection sheet="1" objects="1" scenarios="1"/>
  <mergeCells count="218">
    <mergeCell ref="N38:O38"/>
    <mergeCell ref="B39:C39"/>
    <mergeCell ref="D39:E39"/>
    <mergeCell ref="F39:G39"/>
    <mergeCell ref="H39:I39"/>
    <mergeCell ref="J39:K39"/>
    <mergeCell ref="L39:M39"/>
    <mergeCell ref="N39:O39"/>
    <mergeCell ref="B38:C38"/>
    <mergeCell ref="D38:E38"/>
    <mergeCell ref="F38:G38"/>
    <mergeCell ref="H38:I38"/>
    <mergeCell ref="J38:K38"/>
    <mergeCell ref="L38:M38"/>
    <mergeCell ref="N36:O36"/>
    <mergeCell ref="B37:C37"/>
    <mergeCell ref="D37:E37"/>
    <mergeCell ref="F37:G37"/>
    <mergeCell ref="H37:I37"/>
    <mergeCell ref="J37:K37"/>
    <mergeCell ref="L37:M37"/>
    <mergeCell ref="N37:O37"/>
    <mergeCell ref="B36:C36"/>
    <mergeCell ref="D36:E36"/>
    <mergeCell ref="F36:G36"/>
    <mergeCell ref="H36:I36"/>
    <mergeCell ref="J36:K36"/>
    <mergeCell ref="L36:M36"/>
    <mergeCell ref="N33:O33"/>
    <mergeCell ref="B34:B35"/>
    <mergeCell ref="D34:D35"/>
    <mergeCell ref="F34:F35"/>
    <mergeCell ref="H34:H35"/>
    <mergeCell ref="J34:J35"/>
    <mergeCell ref="L34:L35"/>
    <mergeCell ref="N34:N35"/>
    <mergeCell ref="B33:C33"/>
    <mergeCell ref="D33:E33"/>
    <mergeCell ref="F33:G33"/>
    <mergeCell ref="H33:I33"/>
    <mergeCell ref="J33:K33"/>
    <mergeCell ref="L33:M33"/>
    <mergeCell ref="N31:O31"/>
    <mergeCell ref="B32:C32"/>
    <mergeCell ref="D32:E32"/>
    <mergeCell ref="F32:G32"/>
    <mergeCell ref="H32:I32"/>
    <mergeCell ref="J32:K32"/>
    <mergeCell ref="L32:M32"/>
    <mergeCell ref="N32:O32"/>
    <mergeCell ref="B31:C31"/>
    <mergeCell ref="D31:E31"/>
    <mergeCell ref="F31:G31"/>
    <mergeCell ref="H31:I31"/>
    <mergeCell ref="J31:K31"/>
    <mergeCell ref="L31:M31"/>
    <mergeCell ref="N28:N29"/>
    <mergeCell ref="B30:C30"/>
    <mergeCell ref="D30:E30"/>
    <mergeCell ref="F30:G30"/>
    <mergeCell ref="H30:I30"/>
    <mergeCell ref="J30:K30"/>
    <mergeCell ref="L30:M30"/>
    <mergeCell ref="N30:O30"/>
    <mergeCell ref="B28:B29"/>
    <mergeCell ref="D28:D29"/>
    <mergeCell ref="F28:F29"/>
    <mergeCell ref="H28:H29"/>
    <mergeCell ref="J28:J29"/>
    <mergeCell ref="L28:L29"/>
    <mergeCell ref="N26:O26"/>
    <mergeCell ref="B27:C27"/>
    <mergeCell ref="D27:E27"/>
    <mergeCell ref="F27:G27"/>
    <mergeCell ref="H27:I27"/>
    <mergeCell ref="J27:K27"/>
    <mergeCell ref="L27:M27"/>
    <mergeCell ref="N27:O27"/>
    <mergeCell ref="B26:C26"/>
    <mergeCell ref="D26:E26"/>
    <mergeCell ref="F26:G26"/>
    <mergeCell ref="H26:I26"/>
    <mergeCell ref="J26:K26"/>
    <mergeCell ref="L26:M26"/>
    <mergeCell ref="N24:O24"/>
    <mergeCell ref="B25:C25"/>
    <mergeCell ref="D25:E25"/>
    <mergeCell ref="F25:G25"/>
    <mergeCell ref="H25:I25"/>
    <mergeCell ref="J25:K25"/>
    <mergeCell ref="L25:M25"/>
    <mergeCell ref="N25:O25"/>
    <mergeCell ref="B24:C24"/>
    <mergeCell ref="D24:E24"/>
    <mergeCell ref="F24:G24"/>
    <mergeCell ref="H24:I24"/>
    <mergeCell ref="J24:K24"/>
    <mergeCell ref="L24:M24"/>
    <mergeCell ref="N21:O21"/>
    <mergeCell ref="B22:B23"/>
    <mergeCell ref="D22:D23"/>
    <mergeCell ref="F22:F23"/>
    <mergeCell ref="H22:H23"/>
    <mergeCell ref="J22:J23"/>
    <mergeCell ref="L22:L23"/>
    <mergeCell ref="N22:N23"/>
    <mergeCell ref="B21:C21"/>
    <mergeCell ref="D21:E21"/>
    <mergeCell ref="F21:G21"/>
    <mergeCell ref="H21:I21"/>
    <mergeCell ref="J21:K21"/>
    <mergeCell ref="L21:M21"/>
    <mergeCell ref="N19:O19"/>
    <mergeCell ref="B20:C20"/>
    <mergeCell ref="D20:E20"/>
    <mergeCell ref="F20:G20"/>
    <mergeCell ref="H20:I20"/>
    <mergeCell ref="J20:K20"/>
    <mergeCell ref="L20:M20"/>
    <mergeCell ref="N20:O20"/>
    <mergeCell ref="B19:C19"/>
    <mergeCell ref="D19:E19"/>
    <mergeCell ref="F19:G19"/>
    <mergeCell ref="H19:I19"/>
    <mergeCell ref="J19:K19"/>
    <mergeCell ref="L19:M19"/>
    <mergeCell ref="N16:N17"/>
    <mergeCell ref="B18:C18"/>
    <mergeCell ref="D18:E18"/>
    <mergeCell ref="F18:G18"/>
    <mergeCell ref="H18:I18"/>
    <mergeCell ref="J18:K18"/>
    <mergeCell ref="L18:M18"/>
    <mergeCell ref="N18:O18"/>
    <mergeCell ref="B16:B17"/>
    <mergeCell ref="D16:D17"/>
    <mergeCell ref="F16:F17"/>
    <mergeCell ref="H16:H17"/>
    <mergeCell ref="J16:J17"/>
    <mergeCell ref="L16:L17"/>
    <mergeCell ref="N14:O14"/>
    <mergeCell ref="B15:C15"/>
    <mergeCell ref="D15:E15"/>
    <mergeCell ref="F15:G15"/>
    <mergeCell ref="H15:I15"/>
    <mergeCell ref="J15:K15"/>
    <mergeCell ref="L15:M15"/>
    <mergeCell ref="N15:O15"/>
    <mergeCell ref="B14:C14"/>
    <mergeCell ref="D14:E14"/>
    <mergeCell ref="F14:G14"/>
    <mergeCell ref="H14:I14"/>
    <mergeCell ref="J14:K14"/>
    <mergeCell ref="L14:M14"/>
    <mergeCell ref="N12:O12"/>
    <mergeCell ref="B13:C13"/>
    <mergeCell ref="D13:E13"/>
    <mergeCell ref="F13:G13"/>
    <mergeCell ref="H13:I13"/>
    <mergeCell ref="J13:K13"/>
    <mergeCell ref="L13:M13"/>
    <mergeCell ref="N13:O13"/>
    <mergeCell ref="B12:C12"/>
    <mergeCell ref="D12:E12"/>
    <mergeCell ref="F12:G12"/>
    <mergeCell ref="H12:I12"/>
    <mergeCell ref="J12:K12"/>
    <mergeCell ref="L12:M12"/>
    <mergeCell ref="N9:O9"/>
    <mergeCell ref="B10:B11"/>
    <mergeCell ref="D10:D11"/>
    <mergeCell ref="F10:F11"/>
    <mergeCell ref="H10:H11"/>
    <mergeCell ref="J10:J11"/>
    <mergeCell ref="L10:L11"/>
    <mergeCell ref="N10:N11"/>
    <mergeCell ref="B9:C9"/>
    <mergeCell ref="D9:E9"/>
    <mergeCell ref="F9:G9"/>
    <mergeCell ref="H9:I9"/>
    <mergeCell ref="J9:K9"/>
    <mergeCell ref="L9:M9"/>
    <mergeCell ref="N7:O7"/>
    <mergeCell ref="B8:C8"/>
    <mergeCell ref="D8:E8"/>
    <mergeCell ref="F8:G8"/>
    <mergeCell ref="H8:I8"/>
    <mergeCell ref="J8:K8"/>
    <mergeCell ref="L8:M8"/>
    <mergeCell ref="N8:O8"/>
    <mergeCell ref="B7:C7"/>
    <mergeCell ref="D7:E7"/>
    <mergeCell ref="F7:G7"/>
    <mergeCell ref="H7:I7"/>
    <mergeCell ref="J7:K7"/>
    <mergeCell ref="L7:M7"/>
    <mergeCell ref="N4:N5"/>
    <mergeCell ref="B6:C6"/>
    <mergeCell ref="D6:E6"/>
    <mergeCell ref="F6:G6"/>
    <mergeCell ref="H6:I6"/>
    <mergeCell ref="J6:K6"/>
    <mergeCell ref="L6:M6"/>
    <mergeCell ref="N6:O6"/>
    <mergeCell ref="B4:B5"/>
    <mergeCell ref="D4:D5"/>
    <mergeCell ref="F4:F5"/>
    <mergeCell ref="H4:H5"/>
    <mergeCell ref="J4:J5"/>
    <mergeCell ref="L4:L5"/>
    <mergeCell ref="B1:O1"/>
    <mergeCell ref="B3:C3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  <pageSetup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39"/>
  <sheetViews>
    <sheetView showGridLines="0" zoomScale="80" zoomScaleNormal="80" workbookViewId="0">
      <selection activeCell="B3" sqref="B3:C3"/>
    </sheetView>
  </sheetViews>
  <sheetFormatPr defaultColWidth="3.42578125" defaultRowHeight="15" x14ac:dyDescent="0.25"/>
  <cols>
    <col min="1" max="1" width="3.42578125" style="2"/>
    <col min="2" max="2" width="5.140625" style="16" customWidth="1"/>
    <col min="3" max="3" width="20.42578125" style="16" customWidth="1"/>
    <col min="4" max="4" width="5.140625" style="16" customWidth="1"/>
    <col min="5" max="5" width="20.42578125" style="16" customWidth="1"/>
    <col min="6" max="6" width="5.140625" style="16" customWidth="1"/>
    <col min="7" max="7" width="20.42578125" style="16" customWidth="1"/>
    <col min="8" max="8" width="5.140625" style="16" customWidth="1"/>
    <col min="9" max="9" width="20.42578125" style="16" customWidth="1"/>
    <col min="10" max="10" width="5.140625" style="16" customWidth="1"/>
    <col min="11" max="11" width="20.42578125" style="16" customWidth="1"/>
    <col min="12" max="12" width="5.140625" style="16" customWidth="1"/>
    <col min="13" max="13" width="20.42578125" style="16" customWidth="1"/>
    <col min="14" max="14" width="5.140625" style="16" customWidth="1"/>
    <col min="15" max="15" width="20.42578125" style="16" customWidth="1"/>
    <col min="16" max="16" width="3.42578125" style="2"/>
    <col min="17" max="17" width="5.28515625" style="2" hidden="1" customWidth="1"/>
    <col min="18" max="18" width="8.5703125" style="2" hidden="1" customWidth="1"/>
    <col min="19" max="19" width="7.85546875" style="2" hidden="1" customWidth="1"/>
    <col min="20" max="20" width="8.5703125" style="2" hidden="1" customWidth="1"/>
    <col min="21" max="21" width="16.28515625" style="2" hidden="1" customWidth="1"/>
    <col min="22" max="16384" width="3.42578125" style="2"/>
  </cols>
  <sheetData>
    <row r="1" spans="2:21" ht="37.5" customHeight="1" x14ac:dyDescent="0.65">
      <c r="B1" s="1">
        <f ca="1">OFFSET(Calendar!B9,-2,0)</f>
        <v>41275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3" spans="2:21" ht="18.75" customHeight="1" x14ac:dyDescent="0.2">
      <c r="B3" s="3" t="str">
        <f>VLOOKUP(1,db_wd,3,FALSE)</f>
        <v>Sunday</v>
      </c>
      <c r="C3" s="3"/>
      <c r="D3" s="3" t="str">
        <f>VLOOKUP(2,db_wd,3,FALSE)</f>
        <v>Monday</v>
      </c>
      <c r="E3" s="3"/>
      <c r="F3" s="3" t="str">
        <f>VLOOKUP(3,db_wd,3,FALSE)</f>
        <v>Tuesday</v>
      </c>
      <c r="G3" s="3"/>
      <c r="H3" s="3" t="str">
        <f>VLOOKUP(4,db_wd,3,FALSE)</f>
        <v>Wednesday</v>
      </c>
      <c r="I3" s="3"/>
      <c r="J3" s="3" t="str">
        <f>VLOOKUP(5,db_wd,3,FALSE)</f>
        <v>Thursday</v>
      </c>
      <c r="K3" s="3"/>
      <c r="L3" s="3" t="str">
        <f>VLOOKUP(6,db_wd,3,FALSE)</f>
        <v>Friday</v>
      </c>
      <c r="M3" s="3"/>
      <c r="N3" s="3" t="str">
        <f>VLOOKUP(7,db_wd,3,FALSE)</f>
        <v>Saturday</v>
      </c>
      <c r="O3" s="3"/>
      <c r="Q3" s="4">
        <v>1</v>
      </c>
      <c r="R3" s="4"/>
      <c r="S3" s="4" t="s">
        <v>60</v>
      </c>
      <c r="T3" s="4"/>
      <c r="U3" s="4"/>
    </row>
    <row r="4" spans="2:21" ht="15" customHeight="1" x14ac:dyDescent="0.25">
      <c r="B4" s="5" t="str">
        <f ca="1">OFFSET(Calendar!B9,0,0)</f>
        <v/>
      </c>
      <c r="C4" s="6" t="str">
        <f ca="1">IFERROR(VLOOKUP(DAY(B4)&amp;"x1",$T:$U,2,FALSE),"")</f>
        <v/>
      </c>
      <c r="D4" s="5" t="str">
        <f ca="1">OFFSET(Calendar!B9,0,1)</f>
        <v/>
      </c>
      <c r="E4" s="6" t="str">
        <f ca="1">IFERROR(VLOOKUP(DAY(D4)&amp;"x1",$T:$U,2,FALSE),"")</f>
        <v/>
      </c>
      <c r="F4" s="5">
        <f ca="1">OFFSET(Calendar!B9,0,2)</f>
        <v>41275</v>
      </c>
      <c r="G4" s="6" t="str">
        <f ca="1">IFERROR(VLOOKUP(DAY(F4)&amp;"x1",$T:$U,2,FALSE),"")</f>
        <v>New Year's Day</v>
      </c>
      <c r="H4" s="5">
        <f ca="1">OFFSET(Calendar!B9,0,3)</f>
        <v>41276</v>
      </c>
      <c r="I4" s="6" t="str">
        <f ca="1">IFERROR(VLOOKUP(DAY(H4)&amp;"x1",$T:$U,2,FALSE),"")</f>
        <v/>
      </c>
      <c r="J4" s="5">
        <f ca="1">OFFSET(Calendar!B9,0,4)</f>
        <v>41277</v>
      </c>
      <c r="K4" s="6" t="str">
        <f ca="1">IFERROR(VLOOKUP(DAY(J4)&amp;"x1",$T:$U,2,FALSE),"")</f>
        <v/>
      </c>
      <c r="L4" s="5">
        <f ca="1">OFFSET(Calendar!B9,0,5)</f>
        <v>41278</v>
      </c>
      <c r="M4" s="6" t="str">
        <f ca="1">IFERROR(VLOOKUP(DAY(L4)&amp;"x1",$T:$U,2,FALSE),"")</f>
        <v/>
      </c>
      <c r="N4" s="5">
        <f ca="1">OFFSET(Calendar!B9,0,6)</f>
        <v>41279</v>
      </c>
      <c r="O4" s="6" t="str">
        <f ca="1">IFERROR(VLOOKUP(DAY(N4)&amp;"x1",$T:$U,2,FALSE),"")</f>
        <v/>
      </c>
      <c r="Q4" s="7" t="str">
        <f>$Q$3&amp;"x"&amp;(ROW()-3)</f>
        <v>1x1</v>
      </c>
      <c r="R4" s="8">
        <f>IFERROR(VLOOKUP(Q4,Calendar!$AF:$AH,2,FALSE),"")</f>
        <v>41275</v>
      </c>
      <c r="S4" s="7">
        <f>IF(R4="","",DAY(R4))</f>
        <v>1</v>
      </c>
      <c r="T4" s="8" t="str">
        <f>S4&amp;"x"&amp;COUNTIF($S$3:S4,S4)</f>
        <v>1x1</v>
      </c>
      <c r="U4" s="9" t="str">
        <f>IFERROR(VLOOKUP(Q4,Calendar!$AF:$AH,3,FALSE),"")</f>
        <v>New Year's Day</v>
      </c>
    </row>
    <row r="5" spans="2:21" ht="15" customHeight="1" x14ac:dyDescent="0.25">
      <c r="B5" s="10"/>
      <c r="C5" s="11" t="str">
        <f ca="1">IFERROR(VLOOKUP(DAY(B4)&amp;"x2",$T:$U,2,FALSE),"")</f>
        <v/>
      </c>
      <c r="D5" s="10"/>
      <c r="E5" s="11" t="str">
        <f ca="1">IFERROR(VLOOKUP(DAY(D4)&amp;"x2",$T:$U,2,FALSE),"")</f>
        <v/>
      </c>
      <c r="F5" s="10"/>
      <c r="G5" s="11" t="str">
        <f ca="1">IFERROR(VLOOKUP(DAY(F4)&amp;"x2",$T:$U,2,FALSE),"")</f>
        <v/>
      </c>
      <c r="H5" s="10"/>
      <c r="I5" s="11" t="str">
        <f ca="1">IFERROR(VLOOKUP(DAY(H4)&amp;"x2",$T:$U,2,FALSE),"")</f>
        <v/>
      </c>
      <c r="J5" s="10"/>
      <c r="K5" s="11" t="str">
        <f ca="1">IFERROR(VLOOKUP(DAY(J4)&amp;"x2",$T:$U,2,FALSE),"")</f>
        <v/>
      </c>
      <c r="L5" s="10"/>
      <c r="M5" s="11" t="str">
        <f ca="1">IFERROR(VLOOKUP(DAY(L4)&amp;"x2",$T:$U,2,FALSE),"")</f>
        <v/>
      </c>
      <c r="N5" s="10"/>
      <c r="O5" s="11" t="str">
        <f ca="1">IFERROR(VLOOKUP(DAY(N4)&amp;"x2",$T:$U,2,FALSE),"")</f>
        <v/>
      </c>
      <c r="Q5" s="7" t="str">
        <f t="shared" ref="Q5:Q39" si="0">$Q$3&amp;"x"&amp;(ROW()-3)</f>
        <v>1x2</v>
      </c>
      <c r="R5" s="8" t="str">
        <f>IFERROR(VLOOKUP(Q5,Calendar!$AF:$AH,2,FALSE),"")</f>
        <v/>
      </c>
      <c r="S5" s="7" t="str">
        <f t="shared" ref="S5:S39" si="1">IF(R5="","",DAY(R5))</f>
        <v/>
      </c>
      <c r="T5" s="8" t="str">
        <f>S5&amp;"x"&amp;COUNTIF($S$3:S5,S5)</f>
        <v>x1</v>
      </c>
      <c r="U5" s="9" t="str">
        <f>IFERROR(VLOOKUP(Q5,Calendar!$AF:$AH,3,FALSE),"")</f>
        <v/>
      </c>
    </row>
    <row r="6" spans="2:21" x14ac:dyDescent="0.25">
      <c r="B6" s="12" t="str">
        <f ca="1">IFERROR(VLOOKUP(DAY(B4)&amp;"x3",$T:$U,2,FALSE),"")</f>
        <v/>
      </c>
      <c r="C6" s="13"/>
      <c r="D6" s="12" t="str">
        <f ca="1">IFERROR(VLOOKUP(DAY(D4)&amp;"x3",$T:$U,2,FALSE),"")</f>
        <v/>
      </c>
      <c r="E6" s="13"/>
      <c r="F6" s="12" t="str">
        <f ca="1">IFERROR(VLOOKUP(DAY(F4)&amp;"x3",$T:$U,2,FALSE),"")</f>
        <v/>
      </c>
      <c r="G6" s="13"/>
      <c r="H6" s="12" t="str">
        <f ca="1">IFERROR(VLOOKUP(DAY(H4)&amp;"x3",$T:$U,2,FALSE),"")</f>
        <v/>
      </c>
      <c r="I6" s="13"/>
      <c r="J6" s="12" t="str">
        <f ca="1">IFERROR(VLOOKUP(DAY(J4)&amp;"x3",$T:$U,2,FALSE),"")</f>
        <v/>
      </c>
      <c r="K6" s="13"/>
      <c r="L6" s="12" t="str">
        <f ca="1">IFERROR(VLOOKUP(DAY(L4)&amp;"x3",$T:$U,2,FALSE),"")</f>
        <v/>
      </c>
      <c r="M6" s="13"/>
      <c r="N6" s="12" t="str">
        <f ca="1">IFERROR(VLOOKUP(DAY(N4)&amp;"x3",$T:$U,2,FALSE),"")</f>
        <v/>
      </c>
      <c r="O6" s="13"/>
      <c r="Q6" s="7" t="str">
        <f t="shared" si="0"/>
        <v>1x3</v>
      </c>
      <c r="R6" s="8" t="str">
        <f>IFERROR(VLOOKUP(Q6,Calendar!$AF:$AH,2,FALSE),"")</f>
        <v/>
      </c>
      <c r="S6" s="7" t="str">
        <f t="shared" si="1"/>
        <v/>
      </c>
      <c r="T6" s="8" t="str">
        <f>S6&amp;"x"&amp;COUNTIF($S$3:S6,S6)</f>
        <v>x2</v>
      </c>
      <c r="U6" s="9" t="str">
        <f>IFERROR(VLOOKUP(Q6,Calendar!$AF:$AH,3,FALSE),"")</f>
        <v/>
      </c>
    </row>
    <row r="7" spans="2:21" x14ac:dyDescent="0.25">
      <c r="B7" s="12" t="str">
        <f ca="1">IFERROR(VLOOKUP(DAY(B4)&amp;"x4",$T:$U,2,FALSE),"")</f>
        <v/>
      </c>
      <c r="C7" s="13"/>
      <c r="D7" s="12" t="str">
        <f ca="1">IFERROR(VLOOKUP(DAY(D4)&amp;"x4",$T:$U,2,FALSE),"")</f>
        <v/>
      </c>
      <c r="E7" s="13"/>
      <c r="F7" s="12" t="str">
        <f ca="1">IFERROR(VLOOKUP(DAY(F4)&amp;"x4",$T:$U,2,FALSE),"")</f>
        <v/>
      </c>
      <c r="G7" s="13"/>
      <c r="H7" s="12" t="str">
        <f ca="1">IFERROR(VLOOKUP(DAY(H4)&amp;"x4",$T:$U,2,FALSE),"")</f>
        <v/>
      </c>
      <c r="I7" s="13"/>
      <c r="J7" s="12" t="str">
        <f ca="1">IFERROR(VLOOKUP(DAY(J4)&amp;"x4",$T:$U,2,FALSE),"")</f>
        <v/>
      </c>
      <c r="K7" s="13"/>
      <c r="L7" s="12" t="str">
        <f ca="1">IFERROR(VLOOKUP(DAY(L4)&amp;"x4",$T:$U,2,FALSE),"")</f>
        <v/>
      </c>
      <c r="M7" s="13"/>
      <c r="N7" s="12" t="str">
        <f ca="1">IFERROR(VLOOKUP(DAY(N4)&amp;"x4",$T:$U,2,FALSE),"")</f>
        <v/>
      </c>
      <c r="O7" s="13"/>
      <c r="Q7" s="7" t="str">
        <f t="shared" si="0"/>
        <v>1x4</v>
      </c>
      <c r="R7" s="8" t="str">
        <f>IFERROR(VLOOKUP(Q7,Calendar!$AF:$AH,2,FALSE),"")</f>
        <v/>
      </c>
      <c r="S7" s="7" t="str">
        <f t="shared" si="1"/>
        <v/>
      </c>
      <c r="T7" s="8" t="str">
        <f>S7&amp;"x"&amp;COUNTIF($S$3:S7,S7)</f>
        <v>x3</v>
      </c>
      <c r="U7" s="9" t="str">
        <f>IFERROR(VLOOKUP(Q7,Calendar!$AF:$AH,3,FALSE),"")</f>
        <v/>
      </c>
    </row>
    <row r="8" spans="2:21" x14ac:dyDescent="0.25">
      <c r="B8" s="12" t="str">
        <f ca="1">IFERROR(VLOOKUP(DAY(B4)&amp;"x5",$T:$U,2,FALSE),"")</f>
        <v/>
      </c>
      <c r="C8" s="13"/>
      <c r="D8" s="12" t="str">
        <f ca="1">IFERROR(VLOOKUP(DAY(D4)&amp;"x5",$T:$U,2,FALSE),"")</f>
        <v/>
      </c>
      <c r="E8" s="13"/>
      <c r="F8" s="12" t="str">
        <f ca="1">IFERROR(VLOOKUP(DAY(F4)&amp;"x5",$T:$U,2,FALSE),"")</f>
        <v/>
      </c>
      <c r="G8" s="13"/>
      <c r="H8" s="12" t="str">
        <f ca="1">IFERROR(VLOOKUP(DAY(H4)&amp;"x5",$T:$U,2,FALSE),"")</f>
        <v/>
      </c>
      <c r="I8" s="13"/>
      <c r="J8" s="12" t="str">
        <f ca="1">IFERROR(VLOOKUP(DAY(J4)&amp;"x5",$T:$U,2,FALSE),"")</f>
        <v/>
      </c>
      <c r="K8" s="13"/>
      <c r="L8" s="12" t="str">
        <f ca="1">IFERROR(VLOOKUP(DAY(L4)&amp;"x5",$T:$U,2,FALSE),"")</f>
        <v/>
      </c>
      <c r="M8" s="13"/>
      <c r="N8" s="12" t="str">
        <f ca="1">IFERROR(VLOOKUP(DAY(N4)&amp;"x5",$T:$U,2,FALSE),"")</f>
        <v/>
      </c>
      <c r="O8" s="13"/>
      <c r="Q8" s="7" t="str">
        <f t="shared" si="0"/>
        <v>1x5</v>
      </c>
      <c r="R8" s="8" t="str">
        <f>IFERROR(VLOOKUP(Q8,Calendar!$AF:$AH,2,FALSE),"")</f>
        <v/>
      </c>
      <c r="S8" s="7" t="str">
        <f t="shared" si="1"/>
        <v/>
      </c>
      <c r="T8" s="8" t="str">
        <f>S8&amp;"x"&amp;COUNTIF($S$3:S8,S8)</f>
        <v>x4</v>
      </c>
      <c r="U8" s="9" t="str">
        <f>IFERROR(VLOOKUP(Q8,Calendar!$AF:$AH,3,FALSE),"")</f>
        <v/>
      </c>
    </row>
    <row r="9" spans="2:21" x14ac:dyDescent="0.25">
      <c r="B9" s="14" t="str">
        <f ca="1">IFERROR(VLOOKUP(DAY(B4)&amp;"x6",$T:$U,2,FALSE),"")</f>
        <v/>
      </c>
      <c r="C9" s="15"/>
      <c r="D9" s="14" t="str">
        <f ca="1">IFERROR(VLOOKUP(DAY(D4)&amp;"x6",$T:$U,2,FALSE),"")</f>
        <v/>
      </c>
      <c r="E9" s="15"/>
      <c r="F9" s="14" t="str">
        <f ca="1">IFERROR(VLOOKUP(DAY(F4)&amp;"x6",$T:$U,2,FALSE),"")</f>
        <v/>
      </c>
      <c r="G9" s="15"/>
      <c r="H9" s="14" t="str">
        <f ca="1">IFERROR(VLOOKUP(DAY(H4)&amp;"x6",$T:$U,2,FALSE),"")</f>
        <v/>
      </c>
      <c r="I9" s="15"/>
      <c r="J9" s="14" t="str">
        <f ca="1">IFERROR(VLOOKUP(DAY(J4)&amp;"x6",$T:$U,2,FALSE),"")</f>
        <v/>
      </c>
      <c r="K9" s="15"/>
      <c r="L9" s="14" t="str">
        <f ca="1">IFERROR(VLOOKUP(DAY(L4)&amp;"x6",$T:$U,2,FALSE),"")</f>
        <v/>
      </c>
      <c r="M9" s="15"/>
      <c r="N9" s="14" t="str">
        <f ca="1">IFERROR(VLOOKUP(DAY(N4)&amp;"x6",$T:$U,2,FALSE),"")</f>
        <v/>
      </c>
      <c r="O9" s="15"/>
      <c r="Q9" s="7" t="str">
        <f t="shared" si="0"/>
        <v>1x6</v>
      </c>
      <c r="R9" s="8" t="str">
        <f>IFERROR(VLOOKUP(Q9,Calendar!$AF:$AH,2,FALSE),"")</f>
        <v/>
      </c>
      <c r="S9" s="7" t="str">
        <f t="shared" si="1"/>
        <v/>
      </c>
      <c r="T9" s="8" t="str">
        <f>S9&amp;"x"&amp;COUNTIF($S$3:S9,S9)</f>
        <v>x5</v>
      </c>
      <c r="U9" s="9" t="str">
        <f>IFERROR(VLOOKUP(Q9,Calendar!$AF:$AH,3,FALSE),"")</f>
        <v/>
      </c>
    </row>
    <row r="10" spans="2:21" ht="15" customHeight="1" x14ac:dyDescent="0.25">
      <c r="B10" s="5">
        <f ca="1">OFFSET(Calendar!B9,1,0)</f>
        <v>41280</v>
      </c>
      <c r="C10" s="6" t="str">
        <f ca="1">IFERROR(VLOOKUP(DAY(B10)&amp;"x1",$T:$U,2,FALSE),"")</f>
        <v/>
      </c>
      <c r="D10" s="5">
        <f ca="1">OFFSET(Calendar!B9,1,1)</f>
        <v>41281</v>
      </c>
      <c r="E10" s="6" t="str">
        <f ca="1">IFERROR(VLOOKUP(DAY(D10)&amp;"x1",$T:$U,2,FALSE),"")</f>
        <v/>
      </c>
      <c r="F10" s="5">
        <f ca="1">OFFSET(Calendar!B9,1,2)</f>
        <v>41282</v>
      </c>
      <c r="G10" s="6" t="str">
        <f ca="1">IFERROR(VLOOKUP(DAY(F10)&amp;"x1",$T:$U,2,FALSE),"")</f>
        <v/>
      </c>
      <c r="H10" s="5">
        <f ca="1">OFFSET(Calendar!B9,1,3)</f>
        <v>41283</v>
      </c>
      <c r="I10" s="6" t="str">
        <f ca="1">IFERROR(VLOOKUP(DAY(H10)&amp;"x1",$T:$U,2,FALSE),"")</f>
        <v/>
      </c>
      <c r="J10" s="5">
        <f ca="1">OFFSET(Calendar!B9,1,4)</f>
        <v>41284</v>
      </c>
      <c r="K10" s="6" t="str">
        <f ca="1">IFERROR(VLOOKUP(DAY(J10)&amp;"x1",$T:$U,2,FALSE),"")</f>
        <v/>
      </c>
      <c r="L10" s="5">
        <f ca="1">OFFSET(Calendar!B9,1,5)</f>
        <v>41285</v>
      </c>
      <c r="M10" s="6" t="str">
        <f ca="1">IFERROR(VLOOKUP(DAY(L10)&amp;"x1",$T:$U,2,FALSE),"")</f>
        <v/>
      </c>
      <c r="N10" s="5">
        <f ca="1">OFFSET(Calendar!B9,1,6)</f>
        <v>41286</v>
      </c>
      <c r="O10" s="6" t="str">
        <f ca="1">IFERROR(VLOOKUP(DAY(N10)&amp;"x1",$T:$U,2,FALSE),"")</f>
        <v/>
      </c>
      <c r="Q10" s="7" t="str">
        <f t="shared" si="0"/>
        <v>1x7</v>
      </c>
      <c r="R10" s="8" t="str">
        <f>IFERROR(VLOOKUP(Q10,Calendar!$AF:$AH,2,FALSE),"")</f>
        <v/>
      </c>
      <c r="S10" s="7" t="str">
        <f t="shared" si="1"/>
        <v/>
      </c>
      <c r="T10" s="8" t="str">
        <f>S10&amp;"x"&amp;COUNTIF($S$3:S10,S10)</f>
        <v>x6</v>
      </c>
      <c r="U10" s="9" t="str">
        <f>IFERROR(VLOOKUP(Q10,Calendar!$AF:$AH,3,FALSE),"")</f>
        <v/>
      </c>
    </row>
    <row r="11" spans="2:21" ht="15" customHeight="1" x14ac:dyDescent="0.25">
      <c r="B11" s="10"/>
      <c r="C11" s="11" t="str">
        <f ca="1">IFERROR(VLOOKUP(DAY(B10)&amp;"x2",$T:$U,2,FALSE),"")</f>
        <v/>
      </c>
      <c r="D11" s="10"/>
      <c r="E11" s="11" t="str">
        <f ca="1">IFERROR(VLOOKUP(DAY(D10)&amp;"x2",$T:$U,2,FALSE),"")</f>
        <v/>
      </c>
      <c r="F11" s="10"/>
      <c r="G11" s="11" t="str">
        <f ca="1">IFERROR(VLOOKUP(DAY(F10)&amp;"x2",$T:$U,2,FALSE),"")</f>
        <v/>
      </c>
      <c r="H11" s="10"/>
      <c r="I11" s="11" t="str">
        <f ca="1">IFERROR(VLOOKUP(DAY(H10)&amp;"x2",$T:$U,2,FALSE),"")</f>
        <v/>
      </c>
      <c r="J11" s="10"/>
      <c r="K11" s="11" t="str">
        <f ca="1">IFERROR(VLOOKUP(DAY(J10)&amp;"x2",$T:$U,2,FALSE),"")</f>
        <v/>
      </c>
      <c r="L11" s="10"/>
      <c r="M11" s="11" t="str">
        <f ca="1">IFERROR(VLOOKUP(DAY(L10)&amp;"x2",$T:$U,2,FALSE),"")</f>
        <v/>
      </c>
      <c r="N11" s="10"/>
      <c r="O11" s="11" t="str">
        <f ca="1">IFERROR(VLOOKUP(DAY(N10)&amp;"x2",$T:$U,2,FALSE),"")</f>
        <v/>
      </c>
      <c r="Q11" s="7" t="str">
        <f t="shared" si="0"/>
        <v>1x8</v>
      </c>
      <c r="R11" s="8" t="str">
        <f>IFERROR(VLOOKUP(Q11,Calendar!$AF:$AH,2,FALSE),"")</f>
        <v/>
      </c>
      <c r="S11" s="7" t="str">
        <f t="shared" si="1"/>
        <v/>
      </c>
      <c r="T11" s="8" t="str">
        <f>S11&amp;"x"&amp;COUNTIF($S$3:S11,S11)</f>
        <v>x7</v>
      </c>
      <c r="U11" s="9" t="str">
        <f>IFERROR(VLOOKUP(Q11,Calendar!$AF:$AH,3,FALSE),"")</f>
        <v/>
      </c>
    </row>
    <row r="12" spans="2:21" x14ac:dyDescent="0.25">
      <c r="B12" s="12" t="str">
        <f ca="1">IFERROR(VLOOKUP(DAY(B10)&amp;"x3",$T:$U,2,FALSE),"")</f>
        <v/>
      </c>
      <c r="C12" s="13"/>
      <c r="D12" s="12" t="str">
        <f ca="1">IFERROR(VLOOKUP(DAY(D10)&amp;"x3",$T:$U,2,FALSE),"")</f>
        <v/>
      </c>
      <c r="E12" s="13"/>
      <c r="F12" s="12" t="str">
        <f ca="1">IFERROR(VLOOKUP(DAY(F10)&amp;"x3",$T:$U,2,FALSE),"")</f>
        <v/>
      </c>
      <c r="G12" s="13"/>
      <c r="H12" s="12" t="str">
        <f ca="1">IFERROR(VLOOKUP(DAY(H10)&amp;"x3",$T:$U,2,FALSE),"")</f>
        <v/>
      </c>
      <c r="I12" s="13"/>
      <c r="J12" s="12" t="str">
        <f ca="1">IFERROR(VLOOKUP(DAY(J10)&amp;"x3",$T:$U,2,FALSE),"")</f>
        <v/>
      </c>
      <c r="K12" s="13"/>
      <c r="L12" s="12" t="str">
        <f ca="1">IFERROR(VLOOKUP(DAY(L10)&amp;"x3",$T:$U,2,FALSE),"")</f>
        <v/>
      </c>
      <c r="M12" s="13"/>
      <c r="N12" s="12" t="str">
        <f ca="1">IFERROR(VLOOKUP(DAY(N10)&amp;"x3",$T:$U,2,FALSE),"")</f>
        <v/>
      </c>
      <c r="O12" s="13"/>
      <c r="Q12" s="7" t="str">
        <f t="shared" si="0"/>
        <v>1x9</v>
      </c>
      <c r="R12" s="8" t="str">
        <f>IFERROR(VLOOKUP(Q12,Calendar!$AF:$AH,2,FALSE),"")</f>
        <v/>
      </c>
      <c r="S12" s="7" t="str">
        <f t="shared" si="1"/>
        <v/>
      </c>
      <c r="T12" s="8" t="str">
        <f>S12&amp;"x"&amp;COUNTIF($S$3:S12,S12)</f>
        <v>x8</v>
      </c>
      <c r="U12" s="9" t="str">
        <f>IFERROR(VLOOKUP(Q12,Calendar!$AF:$AH,3,FALSE),"")</f>
        <v/>
      </c>
    </row>
    <row r="13" spans="2:21" x14ac:dyDescent="0.25">
      <c r="B13" s="12" t="str">
        <f ca="1">IFERROR(VLOOKUP(DAY(B10)&amp;"x4",$T:$U,2,FALSE),"")</f>
        <v/>
      </c>
      <c r="C13" s="13"/>
      <c r="D13" s="12" t="str">
        <f ca="1">IFERROR(VLOOKUP(DAY(D10)&amp;"x4",$T:$U,2,FALSE),"")</f>
        <v/>
      </c>
      <c r="E13" s="13"/>
      <c r="F13" s="12" t="str">
        <f ca="1">IFERROR(VLOOKUP(DAY(F10)&amp;"x4",$T:$U,2,FALSE),"")</f>
        <v/>
      </c>
      <c r="G13" s="13"/>
      <c r="H13" s="12" t="str">
        <f ca="1">IFERROR(VLOOKUP(DAY(H10)&amp;"x4",$T:$U,2,FALSE),"")</f>
        <v/>
      </c>
      <c r="I13" s="13"/>
      <c r="J13" s="12" t="str">
        <f ca="1">IFERROR(VLOOKUP(DAY(J10)&amp;"x4",$T:$U,2,FALSE),"")</f>
        <v/>
      </c>
      <c r="K13" s="13"/>
      <c r="L13" s="12" t="str">
        <f ca="1">IFERROR(VLOOKUP(DAY(L10)&amp;"x4",$T:$U,2,FALSE),"")</f>
        <v/>
      </c>
      <c r="M13" s="13"/>
      <c r="N13" s="12" t="str">
        <f ca="1">IFERROR(VLOOKUP(DAY(N10)&amp;"x4",$T:$U,2,FALSE),"")</f>
        <v/>
      </c>
      <c r="O13" s="13"/>
      <c r="Q13" s="7" t="str">
        <f t="shared" si="0"/>
        <v>1x10</v>
      </c>
      <c r="R13" s="8" t="str">
        <f>IFERROR(VLOOKUP(Q13,Calendar!$AF:$AH,2,FALSE),"")</f>
        <v/>
      </c>
      <c r="S13" s="7" t="str">
        <f t="shared" si="1"/>
        <v/>
      </c>
      <c r="T13" s="8" t="str">
        <f>S13&amp;"x"&amp;COUNTIF($S$3:S13,S13)</f>
        <v>x9</v>
      </c>
      <c r="U13" s="9" t="str">
        <f>IFERROR(VLOOKUP(Q13,Calendar!$AF:$AH,3,FALSE),"")</f>
        <v/>
      </c>
    </row>
    <row r="14" spans="2:21" x14ac:dyDescent="0.25">
      <c r="B14" s="12" t="str">
        <f ca="1">IFERROR(VLOOKUP(DAY(B10)&amp;"x5",$T:$U,2,FALSE),"")</f>
        <v/>
      </c>
      <c r="C14" s="13"/>
      <c r="D14" s="12" t="str">
        <f ca="1">IFERROR(VLOOKUP(DAY(D10)&amp;"x5",$T:$U,2,FALSE),"")</f>
        <v/>
      </c>
      <c r="E14" s="13"/>
      <c r="F14" s="12" t="str">
        <f ca="1">IFERROR(VLOOKUP(DAY(F10)&amp;"x5",$T:$U,2,FALSE),"")</f>
        <v/>
      </c>
      <c r="G14" s="13"/>
      <c r="H14" s="12" t="str">
        <f ca="1">IFERROR(VLOOKUP(DAY(H10)&amp;"x5",$T:$U,2,FALSE),"")</f>
        <v/>
      </c>
      <c r="I14" s="13"/>
      <c r="J14" s="12" t="str">
        <f ca="1">IFERROR(VLOOKUP(DAY(J10)&amp;"x5",$T:$U,2,FALSE),"")</f>
        <v/>
      </c>
      <c r="K14" s="13"/>
      <c r="L14" s="12" t="str">
        <f ca="1">IFERROR(VLOOKUP(DAY(L10)&amp;"x5",$T:$U,2,FALSE),"")</f>
        <v/>
      </c>
      <c r="M14" s="13"/>
      <c r="N14" s="12" t="str">
        <f ca="1">IFERROR(VLOOKUP(DAY(N10)&amp;"x5",$T:$U,2,FALSE),"")</f>
        <v/>
      </c>
      <c r="O14" s="13"/>
      <c r="Q14" s="7" t="str">
        <f t="shared" si="0"/>
        <v>1x11</v>
      </c>
      <c r="R14" s="8" t="str">
        <f>IFERROR(VLOOKUP(Q14,Calendar!$AF:$AH,2,FALSE),"")</f>
        <v/>
      </c>
      <c r="S14" s="7" t="str">
        <f t="shared" si="1"/>
        <v/>
      </c>
      <c r="T14" s="8" t="str">
        <f>S14&amp;"x"&amp;COUNTIF($S$3:S14,S14)</f>
        <v>x10</v>
      </c>
      <c r="U14" s="9" t="str">
        <f>IFERROR(VLOOKUP(Q14,Calendar!$AF:$AH,3,FALSE),"")</f>
        <v/>
      </c>
    </row>
    <row r="15" spans="2:21" x14ac:dyDescent="0.25">
      <c r="B15" s="14" t="str">
        <f ca="1">IFERROR(VLOOKUP(DAY(B10)&amp;"x6",$T:$U,2,FALSE),"")</f>
        <v/>
      </c>
      <c r="C15" s="15"/>
      <c r="D15" s="14" t="str">
        <f ca="1">IFERROR(VLOOKUP(DAY(D10)&amp;"x6",$T:$U,2,FALSE),"")</f>
        <v/>
      </c>
      <c r="E15" s="15"/>
      <c r="F15" s="14" t="str">
        <f ca="1">IFERROR(VLOOKUP(DAY(F10)&amp;"x6",$T:$U,2,FALSE),"")</f>
        <v/>
      </c>
      <c r="G15" s="15"/>
      <c r="H15" s="14" t="str">
        <f ca="1">IFERROR(VLOOKUP(DAY(H10)&amp;"x6",$T:$U,2,FALSE),"")</f>
        <v/>
      </c>
      <c r="I15" s="15"/>
      <c r="J15" s="14" t="str">
        <f ca="1">IFERROR(VLOOKUP(DAY(J10)&amp;"x6",$T:$U,2,FALSE),"")</f>
        <v/>
      </c>
      <c r="K15" s="15"/>
      <c r="L15" s="14" t="str">
        <f ca="1">IFERROR(VLOOKUP(DAY(L10)&amp;"x6",$T:$U,2,FALSE),"")</f>
        <v/>
      </c>
      <c r="M15" s="15"/>
      <c r="N15" s="14" t="str">
        <f ca="1">IFERROR(VLOOKUP(DAY(N10)&amp;"x6",$T:$U,2,FALSE),"")</f>
        <v/>
      </c>
      <c r="O15" s="15"/>
      <c r="Q15" s="7" t="str">
        <f t="shared" si="0"/>
        <v>1x12</v>
      </c>
      <c r="R15" s="8" t="str">
        <f>IFERROR(VLOOKUP(Q15,Calendar!$AF:$AH,2,FALSE),"")</f>
        <v/>
      </c>
      <c r="S15" s="7" t="str">
        <f t="shared" si="1"/>
        <v/>
      </c>
      <c r="T15" s="8" t="str">
        <f>S15&amp;"x"&amp;COUNTIF($S$3:S15,S15)</f>
        <v>x11</v>
      </c>
      <c r="U15" s="9" t="str">
        <f>IFERROR(VLOOKUP(Q15,Calendar!$AF:$AH,3,FALSE),"")</f>
        <v/>
      </c>
    </row>
    <row r="16" spans="2:21" ht="15" customHeight="1" x14ac:dyDescent="0.25">
      <c r="B16" s="5">
        <f ca="1">OFFSET(Calendar!B9,2,0)</f>
        <v>41287</v>
      </c>
      <c r="C16" s="6" t="str">
        <f ca="1">IFERROR(VLOOKUP(DAY(B16)&amp;"x1",$T:$U,2,FALSE),"")</f>
        <v/>
      </c>
      <c r="D16" s="5">
        <f ca="1">OFFSET(Calendar!B9,2,1)</f>
        <v>41288</v>
      </c>
      <c r="E16" s="6" t="str">
        <f ca="1">IFERROR(VLOOKUP(DAY(D16)&amp;"x1",$T:$U,2,FALSE),"")</f>
        <v/>
      </c>
      <c r="F16" s="5">
        <f ca="1">OFFSET(Calendar!B9,2,2)</f>
        <v>41289</v>
      </c>
      <c r="G16" s="6" t="str">
        <f ca="1">IFERROR(VLOOKUP(DAY(F16)&amp;"x1",$T:$U,2,FALSE),"")</f>
        <v/>
      </c>
      <c r="H16" s="5">
        <f ca="1">OFFSET(Calendar!B9,2,3)</f>
        <v>41290</v>
      </c>
      <c r="I16" s="6" t="str">
        <f ca="1">IFERROR(VLOOKUP(DAY(H16)&amp;"x1",$T:$U,2,FALSE),"")</f>
        <v/>
      </c>
      <c r="J16" s="5">
        <f ca="1">OFFSET(Calendar!B9,2,4)</f>
        <v>41291</v>
      </c>
      <c r="K16" s="6" t="str">
        <f ca="1">IFERROR(VLOOKUP(DAY(J16)&amp;"x1",$T:$U,2,FALSE),"")</f>
        <v/>
      </c>
      <c r="L16" s="5">
        <f ca="1">OFFSET(Calendar!B9,2,5)</f>
        <v>41292</v>
      </c>
      <c r="M16" s="6" t="str">
        <f ca="1">IFERROR(VLOOKUP(DAY(L16)&amp;"x1",$T:$U,2,FALSE),"")</f>
        <v/>
      </c>
      <c r="N16" s="5">
        <f ca="1">OFFSET(Calendar!B9,2,6)</f>
        <v>41293</v>
      </c>
      <c r="O16" s="6" t="str">
        <f ca="1">IFERROR(VLOOKUP(DAY(N16)&amp;"x1",$T:$U,2,FALSE),"")</f>
        <v/>
      </c>
      <c r="Q16" s="7" t="str">
        <f t="shared" si="0"/>
        <v>1x13</v>
      </c>
      <c r="R16" s="8" t="str">
        <f>IFERROR(VLOOKUP(Q16,Calendar!$AF:$AH,2,FALSE),"")</f>
        <v/>
      </c>
      <c r="S16" s="7" t="str">
        <f t="shared" si="1"/>
        <v/>
      </c>
      <c r="T16" s="8" t="str">
        <f>S16&amp;"x"&amp;COUNTIF($S$3:S16,S16)</f>
        <v>x12</v>
      </c>
      <c r="U16" s="9" t="str">
        <f>IFERROR(VLOOKUP(Q16,Calendar!$AF:$AH,3,FALSE),"")</f>
        <v/>
      </c>
    </row>
    <row r="17" spans="2:21" ht="15" customHeight="1" x14ac:dyDescent="0.25">
      <c r="B17" s="10"/>
      <c r="C17" s="11" t="str">
        <f ca="1">IFERROR(VLOOKUP(DAY(B16)&amp;"x2",$T:$U,2,FALSE),"")</f>
        <v/>
      </c>
      <c r="D17" s="10"/>
      <c r="E17" s="11" t="str">
        <f ca="1">IFERROR(VLOOKUP(DAY(D16)&amp;"x2",$T:$U,2,FALSE),"")</f>
        <v/>
      </c>
      <c r="F17" s="10"/>
      <c r="G17" s="11" t="str">
        <f ca="1">IFERROR(VLOOKUP(DAY(F16)&amp;"x2",$T:$U,2,FALSE),"")</f>
        <v/>
      </c>
      <c r="H17" s="10"/>
      <c r="I17" s="11" t="str">
        <f ca="1">IFERROR(VLOOKUP(DAY(H16)&amp;"x2",$T:$U,2,FALSE),"")</f>
        <v/>
      </c>
      <c r="J17" s="10"/>
      <c r="K17" s="11" t="str">
        <f ca="1">IFERROR(VLOOKUP(DAY(J16)&amp;"x2",$T:$U,2,FALSE),"")</f>
        <v/>
      </c>
      <c r="L17" s="10"/>
      <c r="M17" s="11" t="str">
        <f ca="1">IFERROR(VLOOKUP(DAY(L16)&amp;"x2",$T:$U,2,FALSE),"")</f>
        <v/>
      </c>
      <c r="N17" s="10"/>
      <c r="O17" s="11" t="str">
        <f ca="1">IFERROR(VLOOKUP(DAY(N16)&amp;"x2",$T:$U,2,FALSE),"")</f>
        <v/>
      </c>
      <c r="Q17" s="7" t="str">
        <f t="shared" si="0"/>
        <v>1x14</v>
      </c>
      <c r="R17" s="8" t="str">
        <f>IFERROR(VLOOKUP(Q17,Calendar!$AF:$AH,2,FALSE),"")</f>
        <v/>
      </c>
      <c r="S17" s="7" t="str">
        <f t="shared" si="1"/>
        <v/>
      </c>
      <c r="T17" s="8" t="str">
        <f>S17&amp;"x"&amp;COUNTIF($S$3:S17,S17)</f>
        <v>x13</v>
      </c>
      <c r="U17" s="9" t="str">
        <f>IFERROR(VLOOKUP(Q17,Calendar!$AF:$AH,3,FALSE),"")</f>
        <v/>
      </c>
    </row>
    <row r="18" spans="2:21" x14ac:dyDescent="0.25">
      <c r="B18" s="12" t="str">
        <f ca="1">IFERROR(VLOOKUP(DAY(B16)&amp;"x3",$T:$U,2,FALSE),"")</f>
        <v/>
      </c>
      <c r="C18" s="13"/>
      <c r="D18" s="12" t="str">
        <f ca="1">IFERROR(VLOOKUP(DAY(D16)&amp;"x3",$T:$U,2,FALSE),"")</f>
        <v/>
      </c>
      <c r="E18" s="13"/>
      <c r="F18" s="12" t="str">
        <f ca="1">IFERROR(VLOOKUP(DAY(F16)&amp;"x3",$T:$U,2,FALSE),"")</f>
        <v/>
      </c>
      <c r="G18" s="13"/>
      <c r="H18" s="12" t="str">
        <f ca="1">IFERROR(VLOOKUP(DAY(H16)&amp;"x3",$T:$U,2,FALSE),"")</f>
        <v/>
      </c>
      <c r="I18" s="13"/>
      <c r="J18" s="12" t="str">
        <f ca="1">IFERROR(VLOOKUP(DAY(J16)&amp;"x3",$T:$U,2,FALSE),"")</f>
        <v/>
      </c>
      <c r="K18" s="13"/>
      <c r="L18" s="12" t="str">
        <f ca="1">IFERROR(VLOOKUP(DAY(L16)&amp;"x3",$T:$U,2,FALSE),"")</f>
        <v/>
      </c>
      <c r="M18" s="13"/>
      <c r="N18" s="12" t="str">
        <f ca="1">IFERROR(VLOOKUP(DAY(N16)&amp;"x3",$T:$U,2,FALSE),"")</f>
        <v/>
      </c>
      <c r="O18" s="13"/>
      <c r="Q18" s="7" t="str">
        <f t="shared" si="0"/>
        <v>1x15</v>
      </c>
      <c r="R18" s="8" t="str">
        <f>IFERROR(VLOOKUP(Q18,Calendar!$AF:$AH,2,FALSE),"")</f>
        <v/>
      </c>
      <c r="S18" s="7" t="str">
        <f t="shared" si="1"/>
        <v/>
      </c>
      <c r="T18" s="8" t="str">
        <f>S18&amp;"x"&amp;COUNTIF($S$3:S18,S18)</f>
        <v>x14</v>
      </c>
      <c r="U18" s="9" t="str">
        <f>IFERROR(VLOOKUP(Q18,Calendar!$AF:$AH,3,FALSE),"")</f>
        <v/>
      </c>
    </row>
    <row r="19" spans="2:21" x14ac:dyDescent="0.25">
      <c r="B19" s="12" t="str">
        <f ca="1">IFERROR(VLOOKUP(DAY(B16)&amp;"x4",$T:$U,2,FALSE),"")</f>
        <v/>
      </c>
      <c r="C19" s="13"/>
      <c r="D19" s="12" t="str">
        <f ca="1">IFERROR(VLOOKUP(DAY(D16)&amp;"x4",$T:$U,2,FALSE),"")</f>
        <v/>
      </c>
      <c r="E19" s="13"/>
      <c r="F19" s="12" t="str">
        <f ca="1">IFERROR(VLOOKUP(DAY(F16)&amp;"x4",$T:$U,2,FALSE),"")</f>
        <v/>
      </c>
      <c r="G19" s="13"/>
      <c r="H19" s="12" t="str">
        <f ca="1">IFERROR(VLOOKUP(DAY(H16)&amp;"x4",$T:$U,2,FALSE),"")</f>
        <v/>
      </c>
      <c r="I19" s="13"/>
      <c r="J19" s="12" t="str">
        <f ca="1">IFERROR(VLOOKUP(DAY(J16)&amp;"x4",$T:$U,2,FALSE),"")</f>
        <v/>
      </c>
      <c r="K19" s="13"/>
      <c r="L19" s="12" t="str">
        <f ca="1">IFERROR(VLOOKUP(DAY(L16)&amp;"x4",$T:$U,2,FALSE),"")</f>
        <v/>
      </c>
      <c r="M19" s="13"/>
      <c r="N19" s="12" t="str">
        <f ca="1">IFERROR(VLOOKUP(DAY(N16)&amp;"x4",$T:$U,2,FALSE),"")</f>
        <v/>
      </c>
      <c r="O19" s="13"/>
      <c r="Q19" s="7" t="str">
        <f t="shared" si="0"/>
        <v>1x16</v>
      </c>
      <c r="R19" s="8" t="str">
        <f>IFERROR(VLOOKUP(Q19,Calendar!$AF:$AH,2,FALSE),"")</f>
        <v/>
      </c>
      <c r="S19" s="7" t="str">
        <f t="shared" si="1"/>
        <v/>
      </c>
      <c r="T19" s="8" t="str">
        <f>S19&amp;"x"&amp;COUNTIF($S$3:S19,S19)</f>
        <v>x15</v>
      </c>
      <c r="U19" s="9" t="str">
        <f>IFERROR(VLOOKUP(Q19,Calendar!$AF:$AH,3,FALSE),"")</f>
        <v/>
      </c>
    </row>
    <row r="20" spans="2:21" x14ac:dyDescent="0.25">
      <c r="B20" s="12" t="str">
        <f ca="1">IFERROR(VLOOKUP(DAY(B16)&amp;"x5",$T:$U,2,FALSE),"")</f>
        <v/>
      </c>
      <c r="C20" s="13"/>
      <c r="D20" s="12" t="str">
        <f ca="1">IFERROR(VLOOKUP(DAY(D16)&amp;"x5",$T:$U,2,FALSE),"")</f>
        <v/>
      </c>
      <c r="E20" s="13"/>
      <c r="F20" s="12" t="str">
        <f ca="1">IFERROR(VLOOKUP(DAY(F16)&amp;"x5",$T:$U,2,FALSE),"")</f>
        <v/>
      </c>
      <c r="G20" s="13"/>
      <c r="H20" s="12" t="str">
        <f ca="1">IFERROR(VLOOKUP(DAY(H16)&amp;"x5",$T:$U,2,FALSE),"")</f>
        <v/>
      </c>
      <c r="I20" s="13"/>
      <c r="J20" s="12" t="str">
        <f ca="1">IFERROR(VLOOKUP(DAY(J16)&amp;"x5",$T:$U,2,FALSE),"")</f>
        <v/>
      </c>
      <c r="K20" s="13"/>
      <c r="L20" s="12" t="str">
        <f ca="1">IFERROR(VLOOKUP(DAY(L16)&amp;"x5",$T:$U,2,FALSE),"")</f>
        <v/>
      </c>
      <c r="M20" s="13"/>
      <c r="N20" s="12" t="str">
        <f ca="1">IFERROR(VLOOKUP(DAY(N16)&amp;"x5",$T:$U,2,FALSE),"")</f>
        <v/>
      </c>
      <c r="O20" s="13"/>
      <c r="Q20" s="7" t="str">
        <f t="shared" si="0"/>
        <v>1x17</v>
      </c>
      <c r="R20" s="8" t="str">
        <f>IFERROR(VLOOKUP(Q20,Calendar!$AF:$AH,2,FALSE),"")</f>
        <v/>
      </c>
      <c r="S20" s="7" t="str">
        <f t="shared" si="1"/>
        <v/>
      </c>
      <c r="T20" s="8" t="str">
        <f>S20&amp;"x"&amp;COUNTIF($S$3:S20,S20)</f>
        <v>x16</v>
      </c>
      <c r="U20" s="9" t="str">
        <f>IFERROR(VLOOKUP(Q20,Calendar!$AF:$AH,3,FALSE),"")</f>
        <v/>
      </c>
    </row>
    <row r="21" spans="2:21" x14ac:dyDescent="0.25">
      <c r="B21" s="14" t="str">
        <f ca="1">IFERROR(VLOOKUP(DAY(B16)&amp;"x6",$T:$U,2,FALSE),"")</f>
        <v/>
      </c>
      <c r="C21" s="15"/>
      <c r="D21" s="14" t="str">
        <f ca="1">IFERROR(VLOOKUP(DAY(D16)&amp;"x6",$T:$U,2,FALSE),"")</f>
        <v/>
      </c>
      <c r="E21" s="15"/>
      <c r="F21" s="14" t="str">
        <f ca="1">IFERROR(VLOOKUP(DAY(F16)&amp;"x6",$T:$U,2,FALSE),"")</f>
        <v/>
      </c>
      <c r="G21" s="15"/>
      <c r="H21" s="14" t="str">
        <f ca="1">IFERROR(VLOOKUP(DAY(H16)&amp;"x6",$T:$U,2,FALSE),"")</f>
        <v/>
      </c>
      <c r="I21" s="15"/>
      <c r="J21" s="14" t="str">
        <f ca="1">IFERROR(VLOOKUP(DAY(J16)&amp;"x6",$T:$U,2,FALSE),"")</f>
        <v/>
      </c>
      <c r="K21" s="15"/>
      <c r="L21" s="14" t="str">
        <f ca="1">IFERROR(VLOOKUP(DAY(L16)&amp;"x6",$T:$U,2,FALSE),"")</f>
        <v/>
      </c>
      <c r="M21" s="15"/>
      <c r="N21" s="14" t="str">
        <f ca="1">IFERROR(VLOOKUP(DAY(N16)&amp;"x6",$T:$U,2,FALSE),"")</f>
        <v/>
      </c>
      <c r="O21" s="15"/>
      <c r="Q21" s="7" t="str">
        <f t="shared" si="0"/>
        <v>1x18</v>
      </c>
      <c r="R21" s="8" t="str">
        <f>IFERROR(VLOOKUP(Q21,Calendar!$AF:$AH,2,FALSE),"")</f>
        <v/>
      </c>
      <c r="S21" s="7" t="str">
        <f t="shared" si="1"/>
        <v/>
      </c>
      <c r="T21" s="8" t="str">
        <f>S21&amp;"x"&amp;COUNTIF($S$3:S21,S21)</f>
        <v>x17</v>
      </c>
      <c r="U21" s="9" t="str">
        <f>IFERROR(VLOOKUP(Q21,Calendar!$AF:$AH,3,FALSE),"")</f>
        <v/>
      </c>
    </row>
    <row r="22" spans="2:21" ht="15" customHeight="1" x14ac:dyDescent="0.25">
      <c r="B22" s="5">
        <f ca="1">OFFSET(Calendar!B9,3,0)</f>
        <v>41294</v>
      </c>
      <c r="C22" s="6" t="str">
        <f ca="1">IFERROR(VLOOKUP(DAY(B22)&amp;"x1",$T:$U,2,FALSE),"")</f>
        <v/>
      </c>
      <c r="D22" s="5">
        <f ca="1">OFFSET(Calendar!B9,3,1)</f>
        <v>41295</v>
      </c>
      <c r="E22" s="6" t="str">
        <f ca="1">IFERROR(VLOOKUP(DAY(D22)&amp;"x1",$T:$U,2,FALSE),"")</f>
        <v/>
      </c>
      <c r="F22" s="5">
        <f ca="1">OFFSET(Calendar!B9,3,2)</f>
        <v>41296</v>
      </c>
      <c r="G22" s="6" t="str">
        <f ca="1">IFERROR(VLOOKUP(DAY(F22)&amp;"x1",$T:$U,2,FALSE),"")</f>
        <v/>
      </c>
      <c r="H22" s="5">
        <f ca="1">OFFSET(Calendar!B9,3,3)</f>
        <v>41297</v>
      </c>
      <c r="I22" s="6" t="str">
        <f ca="1">IFERROR(VLOOKUP(DAY(H22)&amp;"x1",$T:$U,2,FALSE),"")</f>
        <v/>
      </c>
      <c r="J22" s="5">
        <f ca="1">OFFSET(Calendar!B9,3,4)</f>
        <v>41298</v>
      </c>
      <c r="K22" s="6" t="str">
        <f ca="1">IFERROR(VLOOKUP(DAY(J22)&amp;"x1",$T:$U,2,FALSE),"")</f>
        <v/>
      </c>
      <c r="L22" s="5">
        <f ca="1">OFFSET(Calendar!B9,3,5)</f>
        <v>41299</v>
      </c>
      <c r="M22" s="6" t="str">
        <f ca="1">IFERROR(VLOOKUP(DAY(L22)&amp;"x1",$T:$U,2,FALSE),"")</f>
        <v/>
      </c>
      <c r="N22" s="5">
        <f ca="1">OFFSET(Calendar!B9,3,6)</f>
        <v>41300</v>
      </c>
      <c r="O22" s="6" t="str">
        <f ca="1">IFERROR(VLOOKUP(DAY(N22)&amp;"x1",$T:$U,2,FALSE),"")</f>
        <v/>
      </c>
      <c r="Q22" s="7" t="str">
        <f t="shared" si="0"/>
        <v>1x19</v>
      </c>
      <c r="R22" s="8" t="str">
        <f>IFERROR(VLOOKUP(Q22,Calendar!$AF:$AH,2,FALSE),"")</f>
        <v/>
      </c>
      <c r="S22" s="7" t="str">
        <f t="shared" si="1"/>
        <v/>
      </c>
      <c r="T22" s="8" t="str">
        <f>S22&amp;"x"&amp;COUNTIF($S$3:S22,S22)</f>
        <v>x18</v>
      </c>
      <c r="U22" s="9" t="str">
        <f>IFERROR(VLOOKUP(Q22,Calendar!$AF:$AH,3,FALSE),"")</f>
        <v/>
      </c>
    </row>
    <row r="23" spans="2:21" ht="15" customHeight="1" x14ac:dyDescent="0.25">
      <c r="B23" s="10"/>
      <c r="C23" s="11" t="str">
        <f ca="1">IFERROR(VLOOKUP(DAY(B22)&amp;"x2",$T:$U,2,FALSE),"")</f>
        <v/>
      </c>
      <c r="D23" s="10"/>
      <c r="E23" s="11" t="str">
        <f ca="1">IFERROR(VLOOKUP(DAY(D22)&amp;"x2",$T:$U,2,FALSE),"")</f>
        <v/>
      </c>
      <c r="F23" s="10"/>
      <c r="G23" s="11" t="str">
        <f ca="1">IFERROR(VLOOKUP(DAY(F22)&amp;"x2",$T:$U,2,FALSE),"")</f>
        <v/>
      </c>
      <c r="H23" s="10"/>
      <c r="I23" s="11" t="str">
        <f ca="1">IFERROR(VLOOKUP(DAY(H22)&amp;"x2",$T:$U,2,FALSE),"")</f>
        <v/>
      </c>
      <c r="J23" s="10"/>
      <c r="K23" s="11" t="str">
        <f ca="1">IFERROR(VLOOKUP(DAY(J22)&amp;"x2",$T:$U,2,FALSE),"")</f>
        <v/>
      </c>
      <c r="L23" s="10"/>
      <c r="M23" s="11" t="str">
        <f ca="1">IFERROR(VLOOKUP(DAY(L22)&amp;"x2",$T:$U,2,FALSE),"")</f>
        <v/>
      </c>
      <c r="N23" s="10"/>
      <c r="O23" s="11" t="str">
        <f ca="1">IFERROR(VLOOKUP(DAY(N22)&amp;"x2",$T:$U,2,FALSE),"")</f>
        <v/>
      </c>
      <c r="Q23" s="7" t="str">
        <f t="shared" si="0"/>
        <v>1x20</v>
      </c>
      <c r="R23" s="8" t="str">
        <f>IFERROR(VLOOKUP(Q23,Calendar!$AF:$AH,2,FALSE),"")</f>
        <v/>
      </c>
      <c r="S23" s="7" t="str">
        <f t="shared" si="1"/>
        <v/>
      </c>
      <c r="T23" s="8" t="str">
        <f>S23&amp;"x"&amp;COUNTIF($S$3:S23,S23)</f>
        <v>x19</v>
      </c>
      <c r="U23" s="9" t="str">
        <f>IFERROR(VLOOKUP(Q23,Calendar!$AF:$AH,3,FALSE),"")</f>
        <v/>
      </c>
    </row>
    <row r="24" spans="2:21" x14ac:dyDescent="0.25">
      <c r="B24" s="12" t="str">
        <f ca="1">IFERROR(VLOOKUP(DAY(B22)&amp;"x3",$T:$U,2,FALSE),"")</f>
        <v/>
      </c>
      <c r="C24" s="13"/>
      <c r="D24" s="12" t="str">
        <f ca="1">IFERROR(VLOOKUP(DAY(D22)&amp;"x3",$T:$U,2,FALSE),"")</f>
        <v/>
      </c>
      <c r="E24" s="13"/>
      <c r="F24" s="12" t="str">
        <f ca="1">IFERROR(VLOOKUP(DAY(F22)&amp;"x3",$T:$U,2,FALSE),"")</f>
        <v/>
      </c>
      <c r="G24" s="13"/>
      <c r="H24" s="12" t="str">
        <f ca="1">IFERROR(VLOOKUP(DAY(H22)&amp;"x3",$T:$U,2,FALSE),"")</f>
        <v/>
      </c>
      <c r="I24" s="13"/>
      <c r="J24" s="12" t="str">
        <f ca="1">IFERROR(VLOOKUP(DAY(J22)&amp;"x3",$T:$U,2,FALSE),"")</f>
        <v/>
      </c>
      <c r="K24" s="13"/>
      <c r="L24" s="12" t="str">
        <f ca="1">IFERROR(VLOOKUP(DAY(L22)&amp;"x3",$T:$U,2,FALSE),"")</f>
        <v/>
      </c>
      <c r="M24" s="13"/>
      <c r="N24" s="12" t="str">
        <f ca="1">IFERROR(VLOOKUP(DAY(N22)&amp;"x3",$T:$U,2,FALSE),"")</f>
        <v/>
      </c>
      <c r="O24" s="13"/>
      <c r="Q24" s="7" t="str">
        <f t="shared" si="0"/>
        <v>1x21</v>
      </c>
      <c r="R24" s="8" t="str">
        <f>IFERROR(VLOOKUP(Q24,Calendar!$AF:$AH,2,FALSE),"")</f>
        <v/>
      </c>
      <c r="S24" s="7" t="str">
        <f t="shared" si="1"/>
        <v/>
      </c>
      <c r="T24" s="8" t="str">
        <f>S24&amp;"x"&amp;COUNTIF($S$3:S24,S24)</f>
        <v>x20</v>
      </c>
      <c r="U24" s="9" t="str">
        <f>IFERROR(VLOOKUP(Q24,Calendar!$AF:$AH,3,FALSE),"")</f>
        <v/>
      </c>
    </row>
    <row r="25" spans="2:21" x14ac:dyDescent="0.25">
      <c r="B25" s="12" t="str">
        <f ca="1">IFERROR(VLOOKUP(DAY(B22)&amp;"x4",$T:$U,2,FALSE),"")</f>
        <v/>
      </c>
      <c r="C25" s="13"/>
      <c r="D25" s="12" t="str">
        <f ca="1">IFERROR(VLOOKUP(DAY(D22)&amp;"x4",$T:$U,2,FALSE),"")</f>
        <v/>
      </c>
      <c r="E25" s="13"/>
      <c r="F25" s="12" t="str">
        <f ca="1">IFERROR(VLOOKUP(DAY(F22)&amp;"x4",$T:$U,2,FALSE),"")</f>
        <v/>
      </c>
      <c r="G25" s="13"/>
      <c r="H25" s="12" t="str">
        <f ca="1">IFERROR(VLOOKUP(DAY(H22)&amp;"x4",$T:$U,2,FALSE),"")</f>
        <v/>
      </c>
      <c r="I25" s="13"/>
      <c r="J25" s="12" t="str">
        <f ca="1">IFERROR(VLOOKUP(DAY(J22)&amp;"x4",$T:$U,2,FALSE),"")</f>
        <v/>
      </c>
      <c r="K25" s="13"/>
      <c r="L25" s="12" t="str">
        <f ca="1">IFERROR(VLOOKUP(DAY(L22)&amp;"x4",$T:$U,2,FALSE),"")</f>
        <v/>
      </c>
      <c r="M25" s="13"/>
      <c r="N25" s="12" t="str">
        <f ca="1">IFERROR(VLOOKUP(DAY(N22)&amp;"x4",$T:$U,2,FALSE),"")</f>
        <v/>
      </c>
      <c r="O25" s="13"/>
      <c r="Q25" s="7" t="str">
        <f t="shared" si="0"/>
        <v>1x22</v>
      </c>
      <c r="R25" s="8" t="str">
        <f>IFERROR(VLOOKUP(Q25,Calendar!$AF:$AH,2,FALSE),"")</f>
        <v/>
      </c>
      <c r="S25" s="7" t="str">
        <f t="shared" si="1"/>
        <v/>
      </c>
      <c r="T25" s="8" t="str">
        <f>S25&amp;"x"&amp;COUNTIF($S$3:S25,S25)</f>
        <v>x21</v>
      </c>
      <c r="U25" s="9" t="str">
        <f>IFERROR(VLOOKUP(Q25,Calendar!$AF:$AH,3,FALSE),"")</f>
        <v/>
      </c>
    </row>
    <row r="26" spans="2:21" x14ac:dyDescent="0.25">
      <c r="B26" s="12" t="str">
        <f ca="1">IFERROR(VLOOKUP(DAY(B22)&amp;"x5",$T:$U,2,FALSE),"")</f>
        <v/>
      </c>
      <c r="C26" s="13"/>
      <c r="D26" s="12" t="str">
        <f ca="1">IFERROR(VLOOKUP(DAY(D22)&amp;"x5",$T:$U,2,FALSE),"")</f>
        <v/>
      </c>
      <c r="E26" s="13"/>
      <c r="F26" s="12" t="str">
        <f ca="1">IFERROR(VLOOKUP(DAY(F22)&amp;"x5",$T:$U,2,FALSE),"")</f>
        <v/>
      </c>
      <c r="G26" s="13"/>
      <c r="H26" s="12" t="str">
        <f ca="1">IFERROR(VLOOKUP(DAY(H22)&amp;"x5",$T:$U,2,FALSE),"")</f>
        <v/>
      </c>
      <c r="I26" s="13"/>
      <c r="J26" s="12" t="str">
        <f ca="1">IFERROR(VLOOKUP(DAY(J22)&amp;"x5",$T:$U,2,FALSE),"")</f>
        <v/>
      </c>
      <c r="K26" s="13"/>
      <c r="L26" s="12" t="str">
        <f ca="1">IFERROR(VLOOKUP(DAY(L22)&amp;"x5",$T:$U,2,FALSE),"")</f>
        <v/>
      </c>
      <c r="M26" s="13"/>
      <c r="N26" s="12" t="str">
        <f ca="1">IFERROR(VLOOKUP(DAY(N22)&amp;"x5",$T:$U,2,FALSE),"")</f>
        <v/>
      </c>
      <c r="O26" s="13"/>
      <c r="Q26" s="7" t="str">
        <f t="shared" si="0"/>
        <v>1x23</v>
      </c>
      <c r="R26" s="8" t="str">
        <f>IFERROR(VLOOKUP(Q26,Calendar!$AF:$AH,2,FALSE),"")</f>
        <v/>
      </c>
      <c r="S26" s="7" t="str">
        <f t="shared" si="1"/>
        <v/>
      </c>
      <c r="T26" s="8" t="str">
        <f>S26&amp;"x"&amp;COUNTIF($S$3:S26,S26)</f>
        <v>x22</v>
      </c>
      <c r="U26" s="9" t="str">
        <f>IFERROR(VLOOKUP(Q26,Calendar!$AF:$AH,3,FALSE),"")</f>
        <v/>
      </c>
    </row>
    <row r="27" spans="2:21" x14ac:dyDescent="0.25">
      <c r="B27" s="14" t="str">
        <f ca="1">IFERROR(VLOOKUP(DAY(B22)&amp;"x6",$T:$U,2,FALSE),"")</f>
        <v/>
      </c>
      <c r="C27" s="15"/>
      <c r="D27" s="14" t="str">
        <f ca="1">IFERROR(VLOOKUP(DAY(D22)&amp;"x6",$T:$U,2,FALSE),"")</f>
        <v/>
      </c>
      <c r="E27" s="15"/>
      <c r="F27" s="14" t="str">
        <f ca="1">IFERROR(VLOOKUP(DAY(F22)&amp;"x6",$T:$U,2,FALSE),"")</f>
        <v/>
      </c>
      <c r="G27" s="15"/>
      <c r="H27" s="14" t="str">
        <f ca="1">IFERROR(VLOOKUP(DAY(H22)&amp;"x6",$T:$U,2,FALSE),"")</f>
        <v/>
      </c>
      <c r="I27" s="15"/>
      <c r="J27" s="14" t="str">
        <f ca="1">IFERROR(VLOOKUP(DAY(J22)&amp;"x6",$T:$U,2,FALSE),"")</f>
        <v/>
      </c>
      <c r="K27" s="15"/>
      <c r="L27" s="14" t="str">
        <f ca="1">IFERROR(VLOOKUP(DAY(L22)&amp;"x6",$T:$U,2,FALSE),"")</f>
        <v/>
      </c>
      <c r="M27" s="15"/>
      <c r="N27" s="14" t="str">
        <f ca="1">IFERROR(VLOOKUP(DAY(N22)&amp;"x6",$T:$U,2,FALSE),"")</f>
        <v/>
      </c>
      <c r="O27" s="15"/>
      <c r="Q27" s="7" t="str">
        <f t="shared" si="0"/>
        <v>1x24</v>
      </c>
      <c r="R27" s="8" t="str">
        <f>IFERROR(VLOOKUP(Q27,Calendar!$AF:$AH,2,FALSE),"")</f>
        <v/>
      </c>
      <c r="S27" s="7" t="str">
        <f t="shared" si="1"/>
        <v/>
      </c>
      <c r="T27" s="8" t="str">
        <f>S27&amp;"x"&amp;COUNTIF($S$3:S27,S27)</f>
        <v>x23</v>
      </c>
      <c r="U27" s="9" t="str">
        <f>IFERROR(VLOOKUP(Q27,Calendar!$AF:$AH,3,FALSE),"")</f>
        <v/>
      </c>
    </row>
    <row r="28" spans="2:21" ht="15" customHeight="1" x14ac:dyDescent="0.25">
      <c r="B28" s="5">
        <f ca="1">OFFSET(Calendar!B9,4,0)</f>
        <v>41301</v>
      </c>
      <c r="C28" s="6" t="str">
        <f ca="1">IFERROR(VLOOKUP(DAY(B28)&amp;"x1",$T:$U,2,FALSE),"")</f>
        <v/>
      </c>
      <c r="D28" s="5">
        <f ca="1">OFFSET(Calendar!B9,4,1)</f>
        <v>41302</v>
      </c>
      <c r="E28" s="6" t="str">
        <f ca="1">IFERROR(VLOOKUP(DAY(D28)&amp;"x1",$T:$U,2,FALSE),"")</f>
        <v/>
      </c>
      <c r="F28" s="5">
        <f ca="1">OFFSET(Calendar!B9,4,2)</f>
        <v>41303</v>
      </c>
      <c r="G28" s="6" t="str">
        <f ca="1">IFERROR(VLOOKUP(DAY(F28)&amp;"x1",$T:$U,2,FALSE),"")</f>
        <v/>
      </c>
      <c r="H28" s="5">
        <f ca="1">OFFSET(Calendar!B9,4,3)</f>
        <v>41304</v>
      </c>
      <c r="I28" s="6" t="str">
        <f ca="1">IFERROR(VLOOKUP(DAY(H28)&amp;"x1",$T:$U,2,FALSE),"")</f>
        <v/>
      </c>
      <c r="J28" s="5">
        <f ca="1">OFFSET(Calendar!B9,4,4)</f>
        <v>41305</v>
      </c>
      <c r="K28" s="6" t="str">
        <f ca="1">IFERROR(VLOOKUP(DAY(J28)&amp;"x1",$T:$U,2,FALSE),"")</f>
        <v/>
      </c>
      <c r="L28" s="5" t="str">
        <f ca="1">OFFSET(Calendar!B9,4,5)</f>
        <v/>
      </c>
      <c r="M28" s="6" t="str">
        <f ca="1">IFERROR(VLOOKUP(DAY(L28)&amp;"x1",$T:$U,2,FALSE),"")</f>
        <v/>
      </c>
      <c r="N28" s="5" t="str">
        <f ca="1">OFFSET(Calendar!B9,4,6)</f>
        <v/>
      </c>
      <c r="O28" s="6" t="str">
        <f ca="1">IFERROR(VLOOKUP(DAY(N28)&amp;"x1",$T:$U,2,FALSE),"")</f>
        <v/>
      </c>
      <c r="Q28" s="7" t="str">
        <f t="shared" si="0"/>
        <v>1x25</v>
      </c>
      <c r="R28" s="8" t="str">
        <f>IFERROR(VLOOKUP(Q28,Calendar!$AF:$AH,2,FALSE),"")</f>
        <v/>
      </c>
      <c r="S28" s="7" t="str">
        <f t="shared" si="1"/>
        <v/>
      </c>
      <c r="T28" s="8" t="str">
        <f>S28&amp;"x"&amp;COUNTIF($S$3:S28,S28)</f>
        <v>x24</v>
      </c>
      <c r="U28" s="9" t="str">
        <f>IFERROR(VLOOKUP(Q28,Calendar!$AF:$AH,3,FALSE),"")</f>
        <v/>
      </c>
    </row>
    <row r="29" spans="2:21" ht="15" customHeight="1" x14ac:dyDescent="0.25">
      <c r="B29" s="10"/>
      <c r="C29" s="11" t="str">
        <f ca="1">IFERROR(VLOOKUP(DAY(B28)&amp;"x2",$T:$U,2,FALSE),"")</f>
        <v/>
      </c>
      <c r="D29" s="10"/>
      <c r="E29" s="11" t="str">
        <f ca="1">IFERROR(VLOOKUP(DAY(D28)&amp;"x2",$T:$U,2,FALSE),"")</f>
        <v/>
      </c>
      <c r="F29" s="10"/>
      <c r="G29" s="11" t="str">
        <f ca="1">IFERROR(VLOOKUP(DAY(F28)&amp;"x2",$T:$U,2,FALSE),"")</f>
        <v/>
      </c>
      <c r="H29" s="10"/>
      <c r="I29" s="11" t="str">
        <f ca="1">IFERROR(VLOOKUP(DAY(H28)&amp;"x2",$T:$U,2,FALSE),"")</f>
        <v/>
      </c>
      <c r="J29" s="10"/>
      <c r="K29" s="11" t="str">
        <f ca="1">IFERROR(VLOOKUP(DAY(J28)&amp;"x2",$T:$U,2,FALSE),"")</f>
        <v/>
      </c>
      <c r="L29" s="10"/>
      <c r="M29" s="11" t="str">
        <f ca="1">IFERROR(VLOOKUP(DAY(L28)&amp;"x2",$T:$U,2,FALSE),"")</f>
        <v/>
      </c>
      <c r="N29" s="10"/>
      <c r="O29" s="11" t="str">
        <f ca="1">IFERROR(VLOOKUP(DAY(N28)&amp;"x2",$T:$U,2,FALSE),"")</f>
        <v/>
      </c>
      <c r="Q29" s="7" t="str">
        <f t="shared" si="0"/>
        <v>1x26</v>
      </c>
      <c r="R29" s="8" t="str">
        <f>IFERROR(VLOOKUP(Q29,Calendar!$AF:$AH,2,FALSE),"")</f>
        <v/>
      </c>
      <c r="S29" s="7" t="str">
        <f t="shared" si="1"/>
        <v/>
      </c>
      <c r="T29" s="8" t="str">
        <f>S29&amp;"x"&amp;COUNTIF($S$3:S29,S29)</f>
        <v>x25</v>
      </c>
      <c r="U29" s="9" t="str">
        <f>IFERROR(VLOOKUP(Q29,Calendar!$AF:$AH,3,FALSE),"")</f>
        <v/>
      </c>
    </row>
    <row r="30" spans="2:21" x14ac:dyDescent="0.25">
      <c r="B30" s="12" t="str">
        <f ca="1">IFERROR(VLOOKUP(DAY(B28)&amp;"x3",$T:$U,2,FALSE),"")</f>
        <v/>
      </c>
      <c r="C30" s="13"/>
      <c r="D30" s="12" t="str">
        <f ca="1">IFERROR(VLOOKUP(DAY(D28)&amp;"x3",$T:$U,2,FALSE),"")</f>
        <v/>
      </c>
      <c r="E30" s="13"/>
      <c r="F30" s="12" t="str">
        <f ca="1">IFERROR(VLOOKUP(DAY(F28)&amp;"x3",$T:$U,2,FALSE),"")</f>
        <v/>
      </c>
      <c r="G30" s="13"/>
      <c r="H30" s="12" t="str">
        <f ca="1">IFERROR(VLOOKUP(DAY(H28)&amp;"x3",$T:$U,2,FALSE),"")</f>
        <v/>
      </c>
      <c r="I30" s="13"/>
      <c r="J30" s="12" t="str">
        <f ca="1">IFERROR(VLOOKUP(DAY(J28)&amp;"x3",$T:$U,2,FALSE),"")</f>
        <v/>
      </c>
      <c r="K30" s="13"/>
      <c r="L30" s="12" t="str">
        <f ca="1">IFERROR(VLOOKUP(DAY(L28)&amp;"x3",$T:$U,2,FALSE),"")</f>
        <v/>
      </c>
      <c r="M30" s="13"/>
      <c r="N30" s="12" t="str">
        <f ca="1">IFERROR(VLOOKUP(DAY(N28)&amp;"x3",$T:$U,2,FALSE),"")</f>
        <v/>
      </c>
      <c r="O30" s="13"/>
      <c r="Q30" s="7" t="str">
        <f t="shared" si="0"/>
        <v>1x27</v>
      </c>
      <c r="R30" s="8" t="str">
        <f>IFERROR(VLOOKUP(Q30,Calendar!$AF:$AH,2,FALSE),"")</f>
        <v/>
      </c>
      <c r="S30" s="7" t="str">
        <f t="shared" si="1"/>
        <v/>
      </c>
      <c r="T30" s="8" t="str">
        <f>S30&amp;"x"&amp;COUNTIF($S$3:S30,S30)</f>
        <v>x26</v>
      </c>
      <c r="U30" s="9" t="str">
        <f>IFERROR(VLOOKUP(Q30,Calendar!$AF:$AH,3,FALSE),"")</f>
        <v/>
      </c>
    </row>
    <row r="31" spans="2:21" x14ac:dyDescent="0.25">
      <c r="B31" s="12" t="str">
        <f ca="1">IFERROR(VLOOKUP(DAY(B28)&amp;"x4",$T:$U,2,FALSE),"")</f>
        <v/>
      </c>
      <c r="C31" s="13"/>
      <c r="D31" s="12" t="str">
        <f ca="1">IFERROR(VLOOKUP(DAY(D28)&amp;"x4",$T:$U,2,FALSE),"")</f>
        <v/>
      </c>
      <c r="E31" s="13"/>
      <c r="F31" s="12" t="str">
        <f ca="1">IFERROR(VLOOKUP(DAY(F28)&amp;"x4",$T:$U,2,FALSE),"")</f>
        <v/>
      </c>
      <c r="G31" s="13"/>
      <c r="H31" s="12" t="str">
        <f ca="1">IFERROR(VLOOKUP(DAY(H28)&amp;"x4",$T:$U,2,FALSE),"")</f>
        <v/>
      </c>
      <c r="I31" s="13"/>
      <c r="J31" s="12" t="str">
        <f ca="1">IFERROR(VLOOKUP(DAY(J28)&amp;"x4",$T:$U,2,FALSE),"")</f>
        <v/>
      </c>
      <c r="K31" s="13"/>
      <c r="L31" s="12" t="str">
        <f ca="1">IFERROR(VLOOKUP(DAY(L28)&amp;"x4",$T:$U,2,FALSE),"")</f>
        <v/>
      </c>
      <c r="M31" s="13"/>
      <c r="N31" s="12" t="str">
        <f ca="1">IFERROR(VLOOKUP(DAY(N28)&amp;"x4",$T:$U,2,FALSE),"")</f>
        <v/>
      </c>
      <c r="O31" s="13"/>
      <c r="Q31" s="7" t="str">
        <f t="shared" si="0"/>
        <v>1x28</v>
      </c>
      <c r="R31" s="8" t="str">
        <f>IFERROR(VLOOKUP(Q31,Calendar!$AF:$AH,2,FALSE),"")</f>
        <v/>
      </c>
      <c r="S31" s="7" t="str">
        <f t="shared" si="1"/>
        <v/>
      </c>
      <c r="T31" s="8" t="str">
        <f>S31&amp;"x"&amp;COUNTIF($S$3:S31,S31)</f>
        <v>x27</v>
      </c>
      <c r="U31" s="9" t="str">
        <f>IFERROR(VLOOKUP(Q31,Calendar!$AF:$AH,3,FALSE),"")</f>
        <v/>
      </c>
    </row>
    <row r="32" spans="2:21" x14ac:dyDescent="0.25">
      <c r="B32" s="12" t="str">
        <f ca="1">IFERROR(VLOOKUP(DAY(B28)&amp;"x5",$T:$U,2,FALSE),"")</f>
        <v/>
      </c>
      <c r="C32" s="13"/>
      <c r="D32" s="12" t="str">
        <f ca="1">IFERROR(VLOOKUP(DAY(D28)&amp;"x5",$T:$U,2,FALSE),"")</f>
        <v/>
      </c>
      <c r="E32" s="13"/>
      <c r="F32" s="12" t="str">
        <f ca="1">IFERROR(VLOOKUP(DAY(F28)&amp;"x5",$T:$U,2,FALSE),"")</f>
        <v/>
      </c>
      <c r="G32" s="13"/>
      <c r="H32" s="12" t="str">
        <f ca="1">IFERROR(VLOOKUP(DAY(H28)&amp;"x5",$T:$U,2,FALSE),"")</f>
        <v/>
      </c>
      <c r="I32" s="13"/>
      <c r="J32" s="12" t="str">
        <f ca="1">IFERROR(VLOOKUP(DAY(J28)&amp;"x5",$T:$U,2,FALSE),"")</f>
        <v/>
      </c>
      <c r="K32" s="13"/>
      <c r="L32" s="12" t="str">
        <f ca="1">IFERROR(VLOOKUP(DAY(L28)&amp;"x5",$T:$U,2,FALSE),"")</f>
        <v/>
      </c>
      <c r="M32" s="13"/>
      <c r="N32" s="12" t="str">
        <f ca="1">IFERROR(VLOOKUP(DAY(N28)&amp;"x5",$T:$U,2,FALSE),"")</f>
        <v/>
      </c>
      <c r="O32" s="13"/>
      <c r="Q32" s="7" t="str">
        <f t="shared" si="0"/>
        <v>1x29</v>
      </c>
      <c r="R32" s="8" t="str">
        <f>IFERROR(VLOOKUP(Q32,Calendar!$AF:$AH,2,FALSE),"")</f>
        <v/>
      </c>
      <c r="S32" s="7" t="str">
        <f t="shared" si="1"/>
        <v/>
      </c>
      <c r="T32" s="8" t="str">
        <f>S32&amp;"x"&amp;COUNTIF($S$3:S32,S32)</f>
        <v>x28</v>
      </c>
      <c r="U32" s="9" t="str">
        <f>IFERROR(VLOOKUP(Q32,Calendar!$AF:$AH,3,FALSE),"")</f>
        <v/>
      </c>
    </row>
    <row r="33" spans="2:21" x14ac:dyDescent="0.25">
      <c r="B33" s="14" t="str">
        <f ca="1">IFERROR(VLOOKUP(DAY(B28)&amp;"x6",$T:$U,2,FALSE),"")</f>
        <v/>
      </c>
      <c r="C33" s="15"/>
      <c r="D33" s="14" t="str">
        <f ca="1">IFERROR(VLOOKUP(DAY(D28)&amp;"x6",$T:$U,2,FALSE),"")</f>
        <v/>
      </c>
      <c r="E33" s="15"/>
      <c r="F33" s="14" t="str">
        <f ca="1">IFERROR(VLOOKUP(DAY(F28)&amp;"x6",$T:$U,2,FALSE),"")</f>
        <v/>
      </c>
      <c r="G33" s="15"/>
      <c r="H33" s="14" t="str">
        <f ca="1">IFERROR(VLOOKUP(DAY(H28)&amp;"x6",$T:$U,2,FALSE),"")</f>
        <v/>
      </c>
      <c r="I33" s="15"/>
      <c r="J33" s="14" t="str">
        <f ca="1">IFERROR(VLOOKUP(DAY(J28)&amp;"x6",$T:$U,2,FALSE),"")</f>
        <v/>
      </c>
      <c r="K33" s="15"/>
      <c r="L33" s="14" t="str">
        <f ca="1">IFERROR(VLOOKUP(DAY(L28)&amp;"x6",$T:$U,2,FALSE),"")</f>
        <v/>
      </c>
      <c r="M33" s="15"/>
      <c r="N33" s="14" t="str">
        <f ca="1">IFERROR(VLOOKUP(DAY(N28)&amp;"x6",$T:$U,2,FALSE),"")</f>
        <v/>
      </c>
      <c r="O33" s="15"/>
      <c r="Q33" s="7" t="str">
        <f t="shared" si="0"/>
        <v>1x30</v>
      </c>
      <c r="R33" s="8" t="str">
        <f>IFERROR(VLOOKUP(Q33,Calendar!$AF:$AH,2,FALSE),"")</f>
        <v/>
      </c>
      <c r="S33" s="7" t="str">
        <f t="shared" si="1"/>
        <v/>
      </c>
      <c r="T33" s="8" t="str">
        <f>S33&amp;"x"&amp;COUNTIF($S$3:S33,S33)</f>
        <v>x29</v>
      </c>
      <c r="U33" s="9" t="str">
        <f>IFERROR(VLOOKUP(Q33,Calendar!$AF:$AH,3,FALSE),"")</f>
        <v/>
      </c>
    </row>
    <row r="34" spans="2:21" ht="15" customHeight="1" x14ac:dyDescent="0.25">
      <c r="B34" s="5" t="str">
        <f ca="1">OFFSET(Calendar!B9,5,0)</f>
        <v/>
      </c>
      <c r="C34" s="6" t="str">
        <f ca="1">IFERROR(VLOOKUP(DAY(B34)&amp;"x1",$T:$U,2,FALSE),"")</f>
        <v/>
      </c>
      <c r="D34" s="5" t="str">
        <f ca="1">OFFSET(Calendar!B9,5,1)</f>
        <v/>
      </c>
      <c r="E34" s="6" t="str">
        <f ca="1">IFERROR(VLOOKUP(DAY(D34)&amp;"x1",$T:$U,2,FALSE),"")</f>
        <v/>
      </c>
      <c r="F34" s="5" t="str">
        <f ca="1">OFFSET(Calendar!B9,5,2)</f>
        <v/>
      </c>
      <c r="G34" s="6" t="str">
        <f ca="1">IFERROR(VLOOKUP(DAY(F34)&amp;"x1",$T:$U,2,FALSE),"")</f>
        <v/>
      </c>
      <c r="H34" s="5" t="str">
        <f ca="1">OFFSET(Calendar!B9,5,3)</f>
        <v/>
      </c>
      <c r="I34" s="6" t="str">
        <f ca="1">IFERROR(VLOOKUP(DAY(H34)&amp;"x1",$T:$U,2,FALSE),"")</f>
        <v/>
      </c>
      <c r="J34" s="5" t="str">
        <f ca="1">OFFSET(Calendar!B9,5,4)</f>
        <v/>
      </c>
      <c r="K34" s="6" t="str">
        <f ca="1">IFERROR(VLOOKUP(DAY(J34)&amp;"x1",$T:$U,2,FALSE),"")</f>
        <v/>
      </c>
      <c r="L34" s="5" t="str">
        <f ca="1">OFFSET(Calendar!B9,5,5)</f>
        <v/>
      </c>
      <c r="M34" s="6" t="str">
        <f ca="1">IFERROR(VLOOKUP(DAY(L34)&amp;"x1",$T:$U,2,FALSE),"")</f>
        <v/>
      </c>
      <c r="N34" s="5" t="str">
        <f ca="1">OFFSET(Calendar!B9,5,6)</f>
        <v/>
      </c>
      <c r="O34" s="6" t="str">
        <f ca="1">IFERROR(VLOOKUP(DAY(N34)&amp;"x1",$T:$U,2,FALSE),"")</f>
        <v/>
      </c>
      <c r="Q34" s="7" t="str">
        <f t="shared" si="0"/>
        <v>1x31</v>
      </c>
      <c r="R34" s="8" t="str">
        <f>IFERROR(VLOOKUP(Q34,Calendar!$AF:$AH,2,FALSE),"")</f>
        <v/>
      </c>
      <c r="S34" s="7" t="str">
        <f t="shared" si="1"/>
        <v/>
      </c>
      <c r="T34" s="8" t="str">
        <f>S34&amp;"x"&amp;COUNTIF($S$3:S34,S34)</f>
        <v>x30</v>
      </c>
      <c r="U34" s="9" t="str">
        <f>IFERROR(VLOOKUP(Q34,Calendar!$AF:$AH,3,FALSE),"")</f>
        <v/>
      </c>
    </row>
    <row r="35" spans="2:21" ht="15" customHeight="1" x14ac:dyDescent="0.25">
      <c r="B35" s="10"/>
      <c r="C35" s="11" t="str">
        <f ca="1">IFERROR(VLOOKUP(DAY(B34)&amp;"x2",$T:$U,2,FALSE),"")</f>
        <v/>
      </c>
      <c r="D35" s="10"/>
      <c r="E35" s="11" t="str">
        <f ca="1">IFERROR(VLOOKUP(DAY(D34)&amp;"x2",$T:$U,2,FALSE),"")</f>
        <v/>
      </c>
      <c r="F35" s="10"/>
      <c r="G35" s="11" t="str">
        <f ca="1">IFERROR(VLOOKUP(DAY(F34)&amp;"x2",$T:$U,2,FALSE),"")</f>
        <v/>
      </c>
      <c r="H35" s="10"/>
      <c r="I35" s="11" t="str">
        <f ca="1">IFERROR(VLOOKUP(DAY(H34)&amp;"x2",$T:$U,2,FALSE),"")</f>
        <v/>
      </c>
      <c r="J35" s="10"/>
      <c r="K35" s="11" t="str">
        <f ca="1">IFERROR(VLOOKUP(DAY(J34)&amp;"x2",$T:$U,2,FALSE),"")</f>
        <v/>
      </c>
      <c r="L35" s="10"/>
      <c r="M35" s="11" t="str">
        <f ca="1">IFERROR(VLOOKUP(DAY(L34)&amp;"x2",$T:$U,2,FALSE),"")</f>
        <v/>
      </c>
      <c r="N35" s="10"/>
      <c r="O35" s="11" t="str">
        <f ca="1">IFERROR(VLOOKUP(DAY(N34)&amp;"x2",$T:$U,2,FALSE),"")</f>
        <v/>
      </c>
      <c r="Q35" s="7" t="str">
        <f t="shared" si="0"/>
        <v>1x32</v>
      </c>
      <c r="R35" s="8" t="str">
        <f>IFERROR(VLOOKUP(Q35,Calendar!$AF:$AH,2,FALSE),"")</f>
        <v/>
      </c>
      <c r="S35" s="7" t="str">
        <f t="shared" si="1"/>
        <v/>
      </c>
      <c r="T35" s="8" t="str">
        <f>S35&amp;"x"&amp;COUNTIF($S$3:S35,S35)</f>
        <v>x31</v>
      </c>
      <c r="U35" s="9" t="str">
        <f>IFERROR(VLOOKUP(Q35,Calendar!$AF:$AH,3,FALSE),"")</f>
        <v/>
      </c>
    </row>
    <row r="36" spans="2:21" x14ac:dyDescent="0.25">
      <c r="B36" s="12" t="str">
        <f ca="1">IFERROR(VLOOKUP(DAY(B34)&amp;"x3",$T:$U,2,FALSE),"")</f>
        <v/>
      </c>
      <c r="C36" s="13"/>
      <c r="D36" s="12" t="str">
        <f ca="1">IFERROR(VLOOKUP(DAY(D34)&amp;"x3",$T:$U,2,FALSE),"")</f>
        <v/>
      </c>
      <c r="E36" s="13"/>
      <c r="F36" s="12" t="str">
        <f ca="1">IFERROR(VLOOKUP(DAY(F34)&amp;"x3",$T:$U,2,FALSE),"")</f>
        <v/>
      </c>
      <c r="G36" s="13"/>
      <c r="H36" s="12" t="str">
        <f ca="1">IFERROR(VLOOKUP(DAY(H34)&amp;"x3",$T:$U,2,FALSE),"")</f>
        <v/>
      </c>
      <c r="I36" s="13"/>
      <c r="J36" s="12" t="str">
        <f ca="1">IFERROR(VLOOKUP(DAY(J34)&amp;"x3",$T:$U,2,FALSE),"")</f>
        <v/>
      </c>
      <c r="K36" s="13"/>
      <c r="L36" s="12" t="str">
        <f ca="1">IFERROR(VLOOKUP(DAY(L34)&amp;"x3",$T:$U,2,FALSE),"")</f>
        <v/>
      </c>
      <c r="M36" s="13"/>
      <c r="N36" s="12" t="str">
        <f ca="1">IFERROR(VLOOKUP(DAY(N34)&amp;"x3",$T:$U,2,FALSE),"")</f>
        <v/>
      </c>
      <c r="O36" s="13"/>
      <c r="Q36" s="7" t="str">
        <f t="shared" si="0"/>
        <v>1x33</v>
      </c>
      <c r="R36" s="8" t="str">
        <f>IFERROR(VLOOKUP(Q36,Calendar!$AF:$AH,2,FALSE),"")</f>
        <v/>
      </c>
      <c r="S36" s="7" t="str">
        <f t="shared" si="1"/>
        <v/>
      </c>
      <c r="T36" s="8" t="str">
        <f>S36&amp;"x"&amp;COUNTIF($S$3:S36,S36)</f>
        <v>x32</v>
      </c>
      <c r="U36" s="9" t="str">
        <f>IFERROR(VLOOKUP(Q36,Calendar!$AF:$AH,3,FALSE),"")</f>
        <v/>
      </c>
    </row>
    <row r="37" spans="2:21" x14ac:dyDescent="0.25">
      <c r="B37" s="12" t="str">
        <f ca="1">IFERROR(VLOOKUP(DAY(B34)&amp;"x4",$T:$U,2,FALSE),"")</f>
        <v/>
      </c>
      <c r="C37" s="13"/>
      <c r="D37" s="12" t="str">
        <f ca="1">IFERROR(VLOOKUP(DAY(D34)&amp;"x4",$T:$U,2,FALSE),"")</f>
        <v/>
      </c>
      <c r="E37" s="13"/>
      <c r="F37" s="12" t="str">
        <f ca="1">IFERROR(VLOOKUP(DAY(F34)&amp;"x4",$T:$U,2,FALSE),"")</f>
        <v/>
      </c>
      <c r="G37" s="13"/>
      <c r="H37" s="12" t="str">
        <f ca="1">IFERROR(VLOOKUP(DAY(H34)&amp;"x4",$T:$U,2,FALSE),"")</f>
        <v/>
      </c>
      <c r="I37" s="13"/>
      <c r="J37" s="12" t="str">
        <f ca="1">IFERROR(VLOOKUP(DAY(J34)&amp;"x4",$T:$U,2,FALSE),"")</f>
        <v/>
      </c>
      <c r="K37" s="13"/>
      <c r="L37" s="12" t="str">
        <f ca="1">IFERROR(VLOOKUP(DAY(L34)&amp;"x4",$T:$U,2,FALSE),"")</f>
        <v/>
      </c>
      <c r="M37" s="13"/>
      <c r="N37" s="12" t="str">
        <f ca="1">IFERROR(VLOOKUP(DAY(N34)&amp;"x4",$T:$U,2,FALSE),"")</f>
        <v/>
      </c>
      <c r="O37" s="13"/>
      <c r="Q37" s="7" t="str">
        <f t="shared" si="0"/>
        <v>1x34</v>
      </c>
      <c r="R37" s="8" t="str">
        <f>IFERROR(VLOOKUP(Q37,Calendar!$AF:$AH,2,FALSE),"")</f>
        <v/>
      </c>
      <c r="S37" s="7" t="str">
        <f t="shared" si="1"/>
        <v/>
      </c>
      <c r="T37" s="8" t="str">
        <f>S37&amp;"x"&amp;COUNTIF($S$3:S37,S37)</f>
        <v>x33</v>
      </c>
      <c r="U37" s="9" t="str">
        <f>IFERROR(VLOOKUP(Q37,Calendar!$AF:$AH,3,FALSE),"")</f>
        <v/>
      </c>
    </row>
    <row r="38" spans="2:21" x14ac:dyDescent="0.25">
      <c r="B38" s="12" t="str">
        <f ca="1">IFERROR(VLOOKUP(DAY(B34)&amp;"x5",$T:$U,2,FALSE),"")</f>
        <v/>
      </c>
      <c r="C38" s="13"/>
      <c r="D38" s="12" t="str">
        <f ca="1">IFERROR(VLOOKUP(DAY(D34)&amp;"x5",$T:$U,2,FALSE),"")</f>
        <v/>
      </c>
      <c r="E38" s="13"/>
      <c r="F38" s="12" t="str">
        <f ca="1">IFERROR(VLOOKUP(DAY(F34)&amp;"x5",$T:$U,2,FALSE),"")</f>
        <v/>
      </c>
      <c r="G38" s="13"/>
      <c r="H38" s="12" t="str">
        <f ca="1">IFERROR(VLOOKUP(DAY(H34)&amp;"x5",$T:$U,2,FALSE),"")</f>
        <v/>
      </c>
      <c r="I38" s="13"/>
      <c r="J38" s="12" t="str">
        <f ca="1">IFERROR(VLOOKUP(DAY(J34)&amp;"x5",$T:$U,2,FALSE),"")</f>
        <v/>
      </c>
      <c r="K38" s="13"/>
      <c r="L38" s="12" t="str">
        <f ca="1">IFERROR(VLOOKUP(DAY(L34)&amp;"x5",$T:$U,2,FALSE),"")</f>
        <v/>
      </c>
      <c r="M38" s="13"/>
      <c r="N38" s="12" t="str">
        <f ca="1">IFERROR(VLOOKUP(DAY(N34)&amp;"x5",$T:$U,2,FALSE),"")</f>
        <v/>
      </c>
      <c r="O38" s="13"/>
      <c r="Q38" s="7" t="str">
        <f t="shared" si="0"/>
        <v>1x35</v>
      </c>
      <c r="R38" s="8" t="str">
        <f>IFERROR(VLOOKUP(Q38,Calendar!$AF:$AH,2,FALSE),"")</f>
        <v/>
      </c>
      <c r="S38" s="7" t="str">
        <f t="shared" si="1"/>
        <v/>
      </c>
      <c r="T38" s="8" t="str">
        <f>S38&amp;"x"&amp;COUNTIF($S$3:S38,S38)</f>
        <v>x34</v>
      </c>
      <c r="U38" s="9" t="str">
        <f>IFERROR(VLOOKUP(Q38,Calendar!$AF:$AH,3,FALSE),"")</f>
        <v/>
      </c>
    </row>
    <row r="39" spans="2:21" x14ac:dyDescent="0.25">
      <c r="B39" s="14" t="str">
        <f ca="1">IFERROR(VLOOKUP(DAY(B34)&amp;"x6",$T:$U,2,FALSE),"")</f>
        <v/>
      </c>
      <c r="C39" s="15"/>
      <c r="D39" s="14" t="str">
        <f ca="1">IFERROR(VLOOKUP(DAY(D34)&amp;"x6",$T:$U,2,FALSE),"")</f>
        <v/>
      </c>
      <c r="E39" s="15"/>
      <c r="F39" s="14" t="str">
        <f ca="1">IFERROR(VLOOKUP(DAY(F34)&amp;"x6",$T:$U,2,FALSE),"")</f>
        <v/>
      </c>
      <c r="G39" s="15"/>
      <c r="H39" s="14" t="str">
        <f ca="1">IFERROR(VLOOKUP(DAY(H34)&amp;"x6",$T:$U,2,FALSE),"")</f>
        <v/>
      </c>
      <c r="I39" s="15"/>
      <c r="J39" s="14" t="str">
        <f ca="1">IFERROR(VLOOKUP(DAY(J34)&amp;"x6",$T:$U,2,FALSE),"")</f>
        <v/>
      </c>
      <c r="K39" s="15"/>
      <c r="L39" s="14" t="str">
        <f ca="1">IFERROR(VLOOKUP(DAY(L34)&amp;"x6",$T:$U,2,FALSE),"")</f>
        <v/>
      </c>
      <c r="M39" s="15"/>
      <c r="N39" s="14" t="str">
        <f ca="1">IFERROR(VLOOKUP(DAY(N34)&amp;"x6",$T:$U,2,FALSE),"")</f>
        <v/>
      </c>
      <c r="O39" s="15"/>
      <c r="Q39" s="7" t="str">
        <f t="shared" si="0"/>
        <v>1x36</v>
      </c>
      <c r="R39" s="8" t="str">
        <f>IFERROR(VLOOKUP(Q39,Calendar!$AF:$AH,2,FALSE),"")</f>
        <v/>
      </c>
      <c r="S39" s="7" t="str">
        <f t="shared" si="1"/>
        <v/>
      </c>
      <c r="T39" s="8" t="str">
        <f>S39&amp;"x"&amp;COUNTIF($S$3:S39,S39)</f>
        <v>x35</v>
      </c>
      <c r="U39" s="9" t="str">
        <f>IFERROR(VLOOKUP(Q39,Calendar!$AF:$AH,3,FALSE),"")</f>
        <v/>
      </c>
    </row>
  </sheetData>
  <sheetProtection sheet="1" objects="1" scenarios="1"/>
  <mergeCells count="218">
    <mergeCell ref="B1:O1"/>
    <mergeCell ref="N37:O37"/>
    <mergeCell ref="N38:O38"/>
    <mergeCell ref="N39:O39"/>
    <mergeCell ref="B3:C3"/>
    <mergeCell ref="D3:E3"/>
    <mergeCell ref="F3:G3"/>
    <mergeCell ref="H3:I3"/>
    <mergeCell ref="J3:K3"/>
    <mergeCell ref="L3:M3"/>
    <mergeCell ref="N3:O3"/>
    <mergeCell ref="N30:O30"/>
    <mergeCell ref="N31:O31"/>
    <mergeCell ref="N32:O32"/>
    <mergeCell ref="N33:O33"/>
    <mergeCell ref="N34:N35"/>
    <mergeCell ref="N36:O36"/>
    <mergeCell ref="N22:N23"/>
    <mergeCell ref="N24:O24"/>
    <mergeCell ref="N25:O25"/>
    <mergeCell ref="N26:O26"/>
    <mergeCell ref="N27:O27"/>
    <mergeCell ref="N28:N29"/>
    <mergeCell ref="N15:O15"/>
    <mergeCell ref="N16:N17"/>
    <mergeCell ref="N18:O18"/>
    <mergeCell ref="N19:O19"/>
    <mergeCell ref="N20:O20"/>
    <mergeCell ref="N21:O21"/>
    <mergeCell ref="L39:M39"/>
    <mergeCell ref="N4:N5"/>
    <mergeCell ref="N6:O6"/>
    <mergeCell ref="N7:O7"/>
    <mergeCell ref="N8:O8"/>
    <mergeCell ref="N9:O9"/>
    <mergeCell ref="N10:N11"/>
    <mergeCell ref="N12:O12"/>
    <mergeCell ref="N13:O13"/>
    <mergeCell ref="N14:O14"/>
    <mergeCell ref="L32:M32"/>
    <mergeCell ref="L33:M33"/>
    <mergeCell ref="L34:L35"/>
    <mergeCell ref="L36:M36"/>
    <mergeCell ref="L37:M37"/>
    <mergeCell ref="L38:M38"/>
    <mergeCell ref="L25:M25"/>
    <mergeCell ref="L26:M26"/>
    <mergeCell ref="L27:M27"/>
    <mergeCell ref="L28:L29"/>
    <mergeCell ref="L30:M30"/>
    <mergeCell ref="L31:M31"/>
    <mergeCell ref="L18:M18"/>
    <mergeCell ref="L19:M19"/>
    <mergeCell ref="L20:M20"/>
    <mergeCell ref="L21:M21"/>
    <mergeCell ref="L22:L23"/>
    <mergeCell ref="L24:M24"/>
    <mergeCell ref="L10:L11"/>
    <mergeCell ref="L12:M12"/>
    <mergeCell ref="L13:M13"/>
    <mergeCell ref="L14:M14"/>
    <mergeCell ref="L15:M15"/>
    <mergeCell ref="L16:L17"/>
    <mergeCell ref="J34:J35"/>
    <mergeCell ref="J36:K36"/>
    <mergeCell ref="J37:K37"/>
    <mergeCell ref="J38:K38"/>
    <mergeCell ref="J39:K39"/>
    <mergeCell ref="L4:L5"/>
    <mergeCell ref="L6:M6"/>
    <mergeCell ref="L7:M7"/>
    <mergeCell ref="L8:M8"/>
    <mergeCell ref="L9:M9"/>
    <mergeCell ref="J27:K27"/>
    <mergeCell ref="J28:J29"/>
    <mergeCell ref="J30:K30"/>
    <mergeCell ref="J31:K31"/>
    <mergeCell ref="J32:K32"/>
    <mergeCell ref="J33:K33"/>
    <mergeCell ref="J20:K20"/>
    <mergeCell ref="J21:K21"/>
    <mergeCell ref="J22:J23"/>
    <mergeCell ref="J24:K24"/>
    <mergeCell ref="J25:K25"/>
    <mergeCell ref="J26:K26"/>
    <mergeCell ref="J13:K13"/>
    <mergeCell ref="J14:K14"/>
    <mergeCell ref="J15:K15"/>
    <mergeCell ref="J16:J17"/>
    <mergeCell ref="J18:K18"/>
    <mergeCell ref="J19:K19"/>
    <mergeCell ref="H37:I37"/>
    <mergeCell ref="H38:I38"/>
    <mergeCell ref="H39:I39"/>
    <mergeCell ref="J4:J5"/>
    <mergeCell ref="J6:K6"/>
    <mergeCell ref="J7:K7"/>
    <mergeCell ref="J8:K8"/>
    <mergeCell ref="J9:K9"/>
    <mergeCell ref="J10:J11"/>
    <mergeCell ref="J12:K12"/>
    <mergeCell ref="H30:I30"/>
    <mergeCell ref="H31:I31"/>
    <mergeCell ref="H32:I32"/>
    <mergeCell ref="H33:I33"/>
    <mergeCell ref="H34:H35"/>
    <mergeCell ref="H36:I36"/>
    <mergeCell ref="H22:H23"/>
    <mergeCell ref="H24:I24"/>
    <mergeCell ref="H25:I25"/>
    <mergeCell ref="H26:I26"/>
    <mergeCell ref="H27:I27"/>
    <mergeCell ref="H28:H29"/>
    <mergeCell ref="H15:I15"/>
    <mergeCell ref="H16:H17"/>
    <mergeCell ref="H18:I18"/>
    <mergeCell ref="H19:I19"/>
    <mergeCell ref="H20:I20"/>
    <mergeCell ref="H21:I21"/>
    <mergeCell ref="H8:I8"/>
    <mergeCell ref="H9:I9"/>
    <mergeCell ref="H10:H11"/>
    <mergeCell ref="H12:I12"/>
    <mergeCell ref="H13:I13"/>
    <mergeCell ref="H14:I14"/>
    <mergeCell ref="F33:G33"/>
    <mergeCell ref="F34:F35"/>
    <mergeCell ref="F36:G36"/>
    <mergeCell ref="F37:G37"/>
    <mergeCell ref="F38:G38"/>
    <mergeCell ref="F39:G39"/>
    <mergeCell ref="F26:G26"/>
    <mergeCell ref="F27:G27"/>
    <mergeCell ref="F28:F29"/>
    <mergeCell ref="F30:G30"/>
    <mergeCell ref="F31:G31"/>
    <mergeCell ref="F32:G32"/>
    <mergeCell ref="F19:G19"/>
    <mergeCell ref="F20:G20"/>
    <mergeCell ref="F21:G21"/>
    <mergeCell ref="F22:F23"/>
    <mergeCell ref="F24:G24"/>
    <mergeCell ref="F25:G25"/>
    <mergeCell ref="F12:G12"/>
    <mergeCell ref="F13:G13"/>
    <mergeCell ref="F14:G14"/>
    <mergeCell ref="F15:G15"/>
    <mergeCell ref="F16:F17"/>
    <mergeCell ref="F18:G18"/>
    <mergeCell ref="D36:E36"/>
    <mergeCell ref="D37:E37"/>
    <mergeCell ref="D38:E38"/>
    <mergeCell ref="D39:E39"/>
    <mergeCell ref="F4:F5"/>
    <mergeCell ref="F6:G6"/>
    <mergeCell ref="F7:G7"/>
    <mergeCell ref="F8:G8"/>
    <mergeCell ref="F9:G9"/>
    <mergeCell ref="F10:F11"/>
    <mergeCell ref="D28:D29"/>
    <mergeCell ref="D30:E30"/>
    <mergeCell ref="D31:E31"/>
    <mergeCell ref="D32:E32"/>
    <mergeCell ref="D33:E33"/>
    <mergeCell ref="D34:D35"/>
    <mergeCell ref="D21:E21"/>
    <mergeCell ref="D22:D23"/>
    <mergeCell ref="D24:E24"/>
    <mergeCell ref="D25:E25"/>
    <mergeCell ref="D26:E26"/>
    <mergeCell ref="D27:E27"/>
    <mergeCell ref="D14:E14"/>
    <mergeCell ref="D15:E15"/>
    <mergeCell ref="D16:D17"/>
    <mergeCell ref="D18:E18"/>
    <mergeCell ref="D19:E19"/>
    <mergeCell ref="D20:E20"/>
    <mergeCell ref="B38:C38"/>
    <mergeCell ref="B39:C39"/>
    <mergeCell ref="D4:D5"/>
    <mergeCell ref="D6:E6"/>
    <mergeCell ref="D7:E7"/>
    <mergeCell ref="D8:E8"/>
    <mergeCell ref="D9:E9"/>
    <mergeCell ref="D10:D11"/>
    <mergeCell ref="D12:E12"/>
    <mergeCell ref="D13:E13"/>
    <mergeCell ref="B31:C31"/>
    <mergeCell ref="B32:C32"/>
    <mergeCell ref="B33:C33"/>
    <mergeCell ref="B34:B35"/>
    <mergeCell ref="B36:C36"/>
    <mergeCell ref="B37:C37"/>
    <mergeCell ref="B24:C24"/>
    <mergeCell ref="B25:C25"/>
    <mergeCell ref="B26:C26"/>
    <mergeCell ref="B27:C27"/>
    <mergeCell ref="B28:B29"/>
    <mergeCell ref="B30:C30"/>
    <mergeCell ref="B16:B17"/>
    <mergeCell ref="B18:C18"/>
    <mergeCell ref="B19:C19"/>
    <mergeCell ref="B20:C20"/>
    <mergeCell ref="B21:C21"/>
    <mergeCell ref="B22:B23"/>
    <mergeCell ref="B12:C12"/>
    <mergeCell ref="B13:C13"/>
    <mergeCell ref="B14:C14"/>
    <mergeCell ref="B15:C15"/>
    <mergeCell ref="B10:B11"/>
    <mergeCell ref="B4:B5"/>
    <mergeCell ref="H4:H5"/>
    <mergeCell ref="H6:I6"/>
    <mergeCell ref="H7:I7"/>
    <mergeCell ref="B7:C7"/>
    <mergeCell ref="B8:C8"/>
    <mergeCell ref="B9:C9"/>
    <mergeCell ref="B6:C6"/>
  </mergeCells>
  <pageMargins left="0.7" right="0.7" top="0.75" bottom="0.75" header="0.3" footer="0.3"/>
  <pageSetup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39"/>
  <sheetViews>
    <sheetView showGridLines="0" zoomScale="80" zoomScaleNormal="80" workbookViewId="0">
      <selection activeCell="B3" sqref="B3:C3"/>
    </sheetView>
  </sheetViews>
  <sheetFormatPr defaultColWidth="3.42578125" defaultRowHeight="15" x14ac:dyDescent="0.25"/>
  <cols>
    <col min="1" max="1" width="3.42578125" style="2"/>
    <col min="2" max="2" width="5.140625" style="16" customWidth="1"/>
    <col min="3" max="3" width="20.42578125" style="16" customWidth="1"/>
    <col min="4" max="4" width="5.140625" style="16" customWidth="1"/>
    <col min="5" max="5" width="20.42578125" style="16" customWidth="1"/>
    <col min="6" max="6" width="5.140625" style="16" customWidth="1"/>
    <col min="7" max="7" width="20.42578125" style="16" customWidth="1"/>
    <col min="8" max="8" width="5.140625" style="16" customWidth="1"/>
    <col min="9" max="9" width="20.42578125" style="16" customWidth="1"/>
    <col min="10" max="10" width="5.140625" style="16" customWidth="1"/>
    <col min="11" max="11" width="20.42578125" style="16" customWidth="1"/>
    <col min="12" max="12" width="5.140625" style="16" customWidth="1"/>
    <col min="13" max="13" width="20.42578125" style="16" customWidth="1"/>
    <col min="14" max="14" width="5.140625" style="16" customWidth="1"/>
    <col min="15" max="15" width="20.42578125" style="16" customWidth="1"/>
    <col min="16" max="16" width="3.42578125" style="2"/>
    <col min="17" max="17" width="5.28515625" style="2" hidden="1" customWidth="1"/>
    <col min="18" max="18" width="8.5703125" style="2" hidden="1" customWidth="1"/>
    <col min="19" max="19" width="7.85546875" style="2" hidden="1" customWidth="1"/>
    <col min="20" max="20" width="8.5703125" style="2" hidden="1" customWidth="1"/>
    <col min="21" max="21" width="16.28515625" style="2" hidden="1" customWidth="1"/>
    <col min="22" max="16384" width="3.42578125" style="2"/>
  </cols>
  <sheetData>
    <row r="1" spans="2:21" ht="37.5" customHeight="1" x14ac:dyDescent="0.65">
      <c r="B1" s="1">
        <f ca="1">OFFSET(Calendar!K9,-2,0)</f>
        <v>41306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3" spans="2:21" ht="18.75" customHeight="1" x14ac:dyDescent="0.2">
      <c r="B3" s="3" t="str">
        <f>VLOOKUP(1,db_wd,3,FALSE)</f>
        <v>Sunday</v>
      </c>
      <c r="C3" s="3"/>
      <c r="D3" s="3" t="str">
        <f>VLOOKUP(2,db_wd,3,FALSE)</f>
        <v>Monday</v>
      </c>
      <c r="E3" s="3"/>
      <c r="F3" s="3" t="str">
        <f>VLOOKUP(3,db_wd,3,FALSE)</f>
        <v>Tuesday</v>
      </c>
      <c r="G3" s="3"/>
      <c r="H3" s="3" t="str">
        <f>VLOOKUP(4,db_wd,3,FALSE)</f>
        <v>Wednesday</v>
      </c>
      <c r="I3" s="3"/>
      <c r="J3" s="3" t="str">
        <f>VLOOKUP(5,db_wd,3,FALSE)</f>
        <v>Thursday</v>
      </c>
      <c r="K3" s="3"/>
      <c r="L3" s="3" t="str">
        <f>VLOOKUP(6,db_wd,3,FALSE)</f>
        <v>Friday</v>
      </c>
      <c r="M3" s="3"/>
      <c r="N3" s="3" t="str">
        <f>VLOOKUP(7,db_wd,3,FALSE)</f>
        <v>Saturday</v>
      </c>
      <c r="O3" s="3"/>
      <c r="Q3" s="4">
        <v>2</v>
      </c>
      <c r="R3" s="4"/>
      <c r="S3" s="4" t="s">
        <v>60</v>
      </c>
      <c r="T3" s="4"/>
      <c r="U3" s="4"/>
    </row>
    <row r="4" spans="2:21" ht="15" customHeight="1" x14ac:dyDescent="0.25">
      <c r="B4" s="5" t="str">
        <f ca="1">OFFSET(Calendar!K9,0,0)</f>
        <v/>
      </c>
      <c r="C4" s="6" t="str">
        <f ca="1">IFERROR(VLOOKUP(DAY(B4)&amp;"x1",$T:$U,2,FALSE),"")</f>
        <v/>
      </c>
      <c r="D4" s="5" t="str">
        <f ca="1">OFFSET(Calendar!K9,0,1)</f>
        <v/>
      </c>
      <c r="E4" s="6" t="str">
        <f ca="1">IFERROR(VLOOKUP(DAY(D4)&amp;"x1",$T:$U,2,FALSE),"")</f>
        <v/>
      </c>
      <c r="F4" s="5" t="str">
        <f ca="1">OFFSET(Calendar!K9,0,2)</f>
        <v/>
      </c>
      <c r="G4" s="6" t="str">
        <f ca="1">IFERROR(VLOOKUP(DAY(F4)&amp;"x1",$T:$U,2,FALSE),"")</f>
        <v/>
      </c>
      <c r="H4" s="5" t="str">
        <f ca="1">OFFSET(Calendar!K9,0,3)</f>
        <v/>
      </c>
      <c r="I4" s="6" t="str">
        <f ca="1">IFERROR(VLOOKUP(DAY(H4)&amp;"x1",$T:$U,2,FALSE),"")</f>
        <v/>
      </c>
      <c r="J4" s="5" t="str">
        <f ca="1">OFFSET(Calendar!K9,0,4)</f>
        <v/>
      </c>
      <c r="K4" s="6" t="str">
        <f ca="1">IFERROR(VLOOKUP(DAY(J4)&amp;"x1",$T:$U,2,FALSE),"")</f>
        <v/>
      </c>
      <c r="L4" s="5">
        <f ca="1">OFFSET(Calendar!K9,0,5)</f>
        <v>41306</v>
      </c>
      <c r="M4" s="6" t="str">
        <f ca="1">IFERROR(VLOOKUP(DAY(L4)&amp;"x1",$T:$U,2,FALSE),"")</f>
        <v/>
      </c>
      <c r="N4" s="5">
        <f ca="1">OFFSET(Calendar!K9,0,6)</f>
        <v>41307</v>
      </c>
      <c r="O4" s="6" t="str">
        <f ca="1">IFERROR(VLOOKUP(DAY(N4)&amp;"x1",$T:$U,2,FALSE),"")</f>
        <v/>
      </c>
      <c r="Q4" s="7" t="str">
        <f>$Q$3&amp;"x"&amp;(ROW()-3)</f>
        <v>2x1</v>
      </c>
      <c r="R4" s="8" t="str">
        <f>IFERROR(VLOOKUP(Q4,Calendar!$AF:$AH,2,FALSE),"")</f>
        <v/>
      </c>
      <c r="S4" s="7" t="str">
        <f>IF(R4="","",DAY(R4))</f>
        <v/>
      </c>
      <c r="T4" s="8" t="str">
        <f>S4&amp;"x"&amp;COUNTIF($S$3:S4,S4)</f>
        <v>x1</v>
      </c>
      <c r="U4" s="9" t="str">
        <f>IFERROR(VLOOKUP(Q4,Calendar!$AF:$AH,3,FALSE),"")</f>
        <v/>
      </c>
    </row>
    <row r="5" spans="2:21" ht="15" customHeight="1" x14ac:dyDescent="0.25">
      <c r="B5" s="10"/>
      <c r="C5" s="11" t="str">
        <f ca="1">IFERROR(VLOOKUP(DAY(B4)&amp;"x2",$T:$U,2,FALSE),"")</f>
        <v/>
      </c>
      <c r="D5" s="10"/>
      <c r="E5" s="11" t="str">
        <f ca="1">IFERROR(VLOOKUP(DAY(D4)&amp;"x2",$T:$U,2,FALSE),"")</f>
        <v/>
      </c>
      <c r="F5" s="10"/>
      <c r="G5" s="11" t="str">
        <f ca="1">IFERROR(VLOOKUP(DAY(F4)&amp;"x2",$T:$U,2,FALSE),"")</f>
        <v/>
      </c>
      <c r="H5" s="10"/>
      <c r="I5" s="11" t="str">
        <f ca="1">IFERROR(VLOOKUP(DAY(H4)&amp;"x2",$T:$U,2,FALSE),"")</f>
        <v/>
      </c>
      <c r="J5" s="10"/>
      <c r="K5" s="11" t="str">
        <f ca="1">IFERROR(VLOOKUP(DAY(J4)&amp;"x2",$T:$U,2,FALSE),"")</f>
        <v/>
      </c>
      <c r="L5" s="10"/>
      <c r="M5" s="11" t="str">
        <f ca="1">IFERROR(VLOOKUP(DAY(L4)&amp;"x2",$T:$U,2,FALSE),"")</f>
        <v/>
      </c>
      <c r="N5" s="10"/>
      <c r="O5" s="11" t="str">
        <f ca="1">IFERROR(VLOOKUP(DAY(N4)&amp;"x2",$T:$U,2,FALSE),"")</f>
        <v/>
      </c>
      <c r="Q5" s="7" t="str">
        <f t="shared" ref="Q5:Q39" si="0">$Q$3&amp;"x"&amp;(ROW()-3)</f>
        <v>2x2</v>
      </c>
      <c r="R5" s="8" t="str">
        <f>IFERROR(VLOOKUP(Q5,Calendar!$AF:$AH,2,FALSE),"")</f>
        <v/>
      </c>
      <c r="S5" s="7" t="str">
        <f t="shared" ref="S5:S39" si="1">IF(R5="","",DAY(R5))</f>
        <v/>
      </c>
      <c r="T5" s="8" t="str">
        <f>S5&amp;"x"&amp;COUNTIF($S$3:S5,S5)</f>
        <v>x2</v>
      </c>
      <c r="U5" s="9" t="str">
        <f>IFERROR(VLOOKUP(Q5,Calendar!$AF:$AH,3,FALSE),"")</f>
        <v/>
      </c>
    </row>
    <row r="6" spans="2:21" x14ac:dyDescent="0.25">
      <c r="B6" s="12" t="str">
        <f ca="1">IFERROR(VLOOKUP(DAY(B4)&amp;"x3",$T:$U,2,FALSE),"")</f>
        <v/>
      </c>
      <c r="C6" s="13"/>
      <c r="D6" s="12" t="str">
        <f ca="1">IFERROR(VLOOKUP(DAY(D4)&amp;"x3",$T:$U,2,FALSE),"")</f>
        <v/>
      </c>
      <c r="E6" s="13"/>
      <c r="F6" s="12" t="str">
        <f ca="1">IFERROR(VLOOKUP(DAY(F4)&amp;"x3",$T:$U,2,FALSE),"")</f>
        <v/>
      </c>
      <c r="G6" s="13"/>
      <c r="H6" s="12" t="str">
        <f ca="1">IFERROR(VLOOKUP(DAY(H4)&amp;"x3",$T:$U,2,FALSE),"")</f>
        <v/>
      </c>
      <c r="I6" s="13"/>
      <c r="J6" s="12" t="str">
        <f ca="1">IFERROR(VLOOKUP(DAY(J4)&amp;"x3",$T:$U,2,FALSE),"")</f>
        <v/>
      </c>
      <c r="K6" s="13"/>
      <c r="L6" s="12" t="str">
        <f ca="1">IFERROR(VLOOKUP(DAY(L4)&amp;"x3",$T:$U,2,FALSE),"")</f>
        <v/>
      </c>
      <c r="M6" s="13"/>
      <c r="N6" s="12" t="str">
        <f ca="1">IFERROR(VLOOKUP(DAY(N4)&amp;"x3",$T:$U,2,FALSE),"")</f>
        <v/>
      </c>
      <c r="O6" s="13"/>
      <c r="Q6" s="7" t="str">
        <f t="shared" si="0"/>
        <v>2x3</v>
      </c>
      <c r="R6" s="8" t="str">
        <f>IFERROR(VLOOKUP(Q6,Calendar!$AF:$AH,2,FALSE),"")</f>
        <v/>
      </c>
      <c r="S6" s="7" t="str">
        <f t="shared" si="1"/>
        <v/>
      </c>
      <c r="T6" s="8" t="str">
        <f>S6&amp;"x"&amp;COUNTIF($S$3:S6,S6)</f>
        <v>x3</v>
      </c>
      <c r="U6" s="9" t="str">
        <f>IFERROR(VLOOKUP(Q6,Calendar!$AF:$AH,3,FALSE),"")</f>
        <v/>
      </c>
    </row>
    <row r="7" spans="2:21" x14ac:dyDescent="0.25">
      <c r="B7" s="12" t="str">
        <f ca="1">IFERROR(VLOOKUP(DAY(B4)&amp;"x4",$T:$U,2,FALSE),"")</f>
        <v/>
      </c>
      <c r="C7" s="13"/>
      <c r="D7" s="12" t="str">
        <f ca="1">IFERROR(VLOOKUP(DAY(D4)&amp;"x4",$T:$U,2,FALSE),"")</f>
        <v/>
      </c>
      <c r="E7" s="13"/>
      <c r="F7" s="12" t="str">
        <f ca="1">IFERROR(VLOOKUP(DAY(F4)&amp;"x4",$T:$U,2,FALSE),"")</f>
        <v/>
      </c>
      <c r="G7" s="13"/>
      <c r="H7" s="12" t="str">
        <f ca="1">IFERROR(VLOOKUP(DAY(H4)&amp;"x4",$T:$U,2,FALSE),"")</f>
        <v/>
      </c>
      <c r="I7" s="13"/>
      <c r="J7" s="12" t="str">
        <f ca="1">IFERROR(VLOOKUP(DAY(J4)&amp;"x4",$T:$U,2,FALSE),"")</f>
        <v/>
      </c>
      <c r="K7" s="13"/>
      <c r="L7" s="12" t="str">
        <f ca="1">IFERROR(VLOOKUP(DAY(L4)&amp;"x4",$T:$U,2,FALSE),"")</f>
        <v/>
      </c>
      <c r="M7" s="13"/>
      <c r="N7" s="12" t="str">
        <f ca="1">IFERROR(VLOOKUP(DAY(N4)&amp;"x4",$T:$U,2,FALSE),"")</f>
        <v/>
      </c>
      <c r="O7" s="13"/>
      <c r="Q7" s="7" t="str">
        <f t="shared" si="0"/>
        <v>2x4</v>
      </c>
      <c r="R7" s="8" t="str">
        <f>IFERROR(VLOOKUP(Q7,Calendar!$AF:$AH,2,FALSE),"")</f>
        <v/>
      </c>
      <c r="S7" s="7" t="str">
        <f t="shared" si="1"/>
        <v/>
      </c>
      <c r="T7" s="8" t="str">
        <f>S7&amp;"x"&amp;COUNTIF($S$3:S7,S7)</f>
        <v>x4</v>
      </c>
      <c r="U7" s="9" t="str">
        <f>IFERROR(VLOOKUP(Q7,Calendar!$AF:$AH,3,FALSE),"")</f>
        <v/>
      </c>
    </row>
    <row r="8" spans="2:21" x14ac:dyDescent="0.25">
      <c r="B8" s="12" t="str">
        <f ca="1">IFERROR(VLOOKUP(DAY(B4)&amp;"x5",$T:$U,2,FALSE),"")</f>
        <v/>
      </c>
      <c r="C8" s="13"/>
      <c r="D8" s="12" t="str">
        <f ca="1">IFERROR(VLOOKUP(DAY(D4)&amp;"x5",$T:$U,2,FALSE),"")</f>
        <v/>
      </c>
      <c r="E8" s="13"/>
      <c r="F8" s="12" t="str">
        <f ca="1">IFERROR(VLOOKUP(DAY(F4)&amp;"x5",$T:$U,2,FALSE),"")</f>
        <v/>
      </c>
      <c r="G8" s="13"/>
      <c r="H8" s="12" t="str">
        <f ca="1">IFERROR(VLOOKUP(DAY(H4)&amp;"x5",$T:$U,2,FALSE),"")</f>
        <v/>
      </c>
      <c r="I8" s="13"/>
      <c r="J8" s="12" t="str">
        <f ca="1">IFERROR(VLOOKUP(DAY(J4)&amp;"x5",$T:$U,2,FALSE),"")</f>
        <v/>
      </c>
      <c r="K8" s="13"/>
      <c r="L8" s="12" t="str">
        <f ca="1">IFERROR(VLOOKUP(DAY(L4)&amp;"x5",$T:$U,2,FALSE),"")</f>
        <v/>
      </c>
      <c r="M8" s="13"/>
      <c r="N8" s="12" t="str">
        <f ca="1">IFERROR(VLOOKUP(DAY(N4)&amp;"x5",$T:$U,2,FALSE),"")</f>
        <v/>
      </c>
      <c r="O8" s="13"/>
      <c r="Q8" s="7" t="str">
        <f t="shared" si="0"/>
        <v>2x5</v>
      </c>
      <c r="R8" s="8" t="str">
        <f>IFERROR(VLOOKUP(Q8,Calendar!$AF:$AH,2,FALSE),"")</f>
        <v/>
      </c>
      <c r="S8" s="7" t="str">
        <f t="shared" si="1"/>
        <v/>
      </c>
      <c r="T8" s="8" t="str">
        <f>S8&amp;"x"&amp;COUNTIF($S$3:S8,S8)</f>
        <v>x5</v>
      </c>
      <c r="U8" s="9" t="str">
        <f>IFERROR(VLOOKUP(Q8,Calendar!$AF:$AH,3,FALSE),"")</f>
        <v/>
      </c>
    </row>
    <row r="9" spans="2:21" x14ac:dyDescent="0.25">
      <c r="B9" s="14" t="str">
        <f ca="1">IFERROR(VLOOKUP(DAY(B4)&amp;"x6",$T:$U,2,FALSE),"")</f>
        <v/>
      </c>
      <c r="C9" s="15"/>
      <c r="D9" s="14" t="str">
        <f ca="1">IFERROR(VLOOKUP(DAY(D4)&amp;"x6",$T:$U,2,FALSE),"")</f>
        <v/>
      </c>
      <c r="E9" s="15"/>
      <c r="F9" s="14" t="str">
        <f ca="1">IFERROR(VLOOKUP(DAY(F4)&amp;"x6",$T:$U,2,FALSE),"")</f>
        <v/>
      </c>
      <c r="G9" s="15"/>
      <c r="H9" s="14" t="str">
        <f ca="1">IFERROR(VLOOKUP(DAY(H4)&amp;"x6",$T:$U,2,FALSE),"")</f>
        <v/>
      </c>
      <c r="I9" s="15"/>
      <c r="J9" s="14" t="str">
        <f ca="1">IFERROR(VLOOKUP(DAY(J4)&amp;"x6",$T:$U,2,FALSE),"")</f>
        <v/>
      </c>
      <c r="K9" s="15"/>
      <c r="L9" s="14" t="str">
        <f ca="1">IFERROR(VLOOKUP(DAY(L4)&amp;"x6",$T:$U,2,FALSE),"")</f>
        <v/>
      </c>
      <c r="M9" s="15"/>
      <c r="N9" s="14" t="str">
        <f ca="1">IFERROR(VLOOKUP(DAY(N4)&amp;"x6",$T:$U,2,FALSE),"")</f>
        <v/>
      </c>
      <c r="O9" s="15"/>
      <c r="Q9" s="7" t="str">
        <f t="shared" si="0"/>
        <v>2x6</v>
      </c>
      <c r="R9" s="8" t="str">
        <f>IFERROR(VLOOKUP(Q9,Calendar!$AF:$AH,2,FALSE),"")</f>
        <v/>
      </c>
      <c r="S9" s="7" t="str">
        <f t="shared" si="1"/>
        <v/>
      </c>
      <c r="T9" s="8" t="str">
        <f>S9&amp;"x"&amp;COUNTIF($S$3:S9,S9)</f>
        <v>x6</v>
      </c>
      <c r="U9" s="9" t="str">
        <f>IFERROR(VLOOKUP(Q9,Calendar!$AF:$AH,3,FALSE),"")</f>
        <v/>
      </c>
    </row>
    <row r="10" spans="2:21" ht="15" customHeight="1" x14ac:dyDescent="0.25">
      <c r="B10" s="5">
        <f ca="1">OFFSET(Calendar!K9,1,0)</f>
        <v>41308</v>
      </c>
      <c r="C10" s="6" t="str">
        <f ca="1">IFERROR(VLOOKUP(DAY(B10)&amp;"x1",$T:$U,2,FALSE),"")</f>
        <v/>
      </c>
      <c r="D10" s="5">
        <f ca="1">OFFSET(Calendar!K9,1,1)</f>
        <v>41309</v>
      </c>
      <c r="E10" s="6" t="str">
        <f ca="1">IFERROR(VLOOKUP(DAY(D10)&amp;"x1",$T:$U,2,FALSE),"")</f>
        <v/>
      </c>
      <c r="F10" s="5">
        <f ca="1">OFFSET(Calendar!K9,1,2)</f>
        <v>41310</v>
      </c>
      <c r="G10" s="6" t="str">
        <f ca="1">IFERROR(VLOOKUP(DAY(F10)&amp;"x1",$T:$U,2,FALSE),"")</f>
        <v/>
      </c>
      <c r="H10" s="5">
        <f ca="1">OFFSET(Calendar!K9,1,3)</f>
        <v>41311</v>
      </c>
      <c r="I10" s="6" t="str">
        <f ca="1">IFERROR(VLOOKUP(DAY(H10)&amp;"x1",$T:$U,2,FALSE),"")</f>
        <v/>
      </c>
      <c r="J10" s="5">
        <f ca="1">OFFSET(Calendar!K9,1,4)</f>
        <v>41312</v>
      </c>
      <c r="K10" s="6" t="str">
        <f ca="1">IFERROR(VLOOKUP(DAY(J10)&amp;"x1",$T:$U,2,FALSE),"")</f>
        <v/>
      </c>
      <c r="L10" s="5">
        <f ca="1">OFFSET(Calendar!K9,1,5)</f>
        <v>41313</v>
      </c>
      <c r="M10" s="6" t="str">
        <f ca="1">IFERROR(VLOOKUP(DAY(L10)&amp;"x1",$T:$U,2,FALSE),"")</f>
        <v/>
      </c>
      <c r="N10" s="5">
        <f ca="1">OFFSET(Calendar!K9,1,6)</f>
        <v>41314</v>
      </c>
      <c r="O10" s="6" t="str">
        <f ca="1">IFERROR(VLOOKUP(DAY(N10)&amp;"x1",$T:$U,2,FALSE),"")</f>
        <v/>
      </c>
      <c r="Q10" s="7" t="str">
        <f t="shared" si="0"/>
        <v>2x7</v>
      </c>
      <c r="R10" s="8" t="str">
        <f>IFERROR(VLOOKUP(Q10,Calendar!$AF:$AH,2,FALSE),"")</f>
        <v/>
      </c>
      <c r="S10" s="7" t="str">
        <f t="shared" si="1"/>
        <v/>
      </c>
      <c r="T10" s="8" t="str">
        <f>S10&amp;"x"&amp;COUNTIF($S$3:S10,S10)</f>
        <v>x7</v>
      </c>
      <c r="U10" s="9" t="str">
        <f>IFERROR(VLOOKUP(Q10,Calendar!$AF:$AH,3,FALSE),"")</f>
        <v/>
      </c>
    </row>
    <row r="11" spans="2:21" ht="15" customHeight="1" x14ac:dyDescent="0.25">
      <c r="B11" s="10"/>
      <c r="C11" s="11" t="str">
        <f ca="1">IFERROR(VLOOKUP(DAY(B10)&amp;"x2",$T:$U,2,FALSE),"")</f>
        <v/>
      </c>
      <c r="D11" s="10"/>
      <c r="E11" s="11" t="str">
        <f ca="1">IFERROR(VLOOKUP(DAY(D10)&amp;"x2",$T:$U,2,FALSE),"")</f>
        <v/>
      </c>
      <c r="F11" s="10"/>
      <c r="G11" s="11" t="str">
        <f ca="1">IFERROR(VLOOKUP(DAY(F10)&amp;"x2",$T:$U,2,FALSE),"")</f>
        <v/>
      </c>
      <c r="H11" s="10"/>
      <c r="I11" s="11" t="str">
        <f ca="1">IFERROR(VLOOKUP(DAY(H10)&amp;"x2",$T:$U,2,FALSE),"")</f>
        <v/>
      </c>
      <c r="J11" s="10"/>
      <c r="K11" s="11" t="str">
        <f ca="1">IFERROR(VLOOKUP(DAY(J10)&amp;"x2",$T:$U,2,FALSE),"")</f>
        <v/>
      </c>
      <c r="L11" s="10"/>
      <c r="M11" s="11" t="str">
        <f ca="1">IFERROR(VLOOKUP(DAY(L10)&amp;"x2",$T:$U,2,FALSE),"")</f>
        <v/>
      </c>
      <c r="N11" s="10"/>
      <c r="O11" s="11" t="str">
        <f ca="1">IFERROR(VLOOKUP(DAY(N10)&amp;"x2",$T:$U,2,FALSE),"")</f>
        <v/>
      </c>
      <c r="Q11" s="7" t="str">
        <f t="shared" si="0"/>
        <v>2x8</v>
      </c>
      <c r="R11" s="8" t="str">
        <f>IFERROR(VLOOKUP(Q11,Calendar!$AF:$AH,2,FALSE),"")</f>
        <v/>
      </c>
      <c r="S11" s="7" t="str">
        <f t="shared" si="1"/>
        <v/>
      </c>
      <c r="T11" s="8" t="str">
        <f>S11&amp;"x"&amp;COUNTIF($S$3:S11,S11)</f>
        <v>x8</v>
      </c>
      <c r="U11" s="9" t="str">
        <f>IFERROR(VLOOKUP(Q11,Calendar!$AF:$AH,3,FALSE),"")</f>
        <v/>
      </c>
    </row>
    <row r="12" spans="2:21" x14ac:dyDescent="0.25">
      <c r="B12" s="12" t="str">
        <f ca="1">IFERROR(VLOOKUP(DAY(B10)&amp;"x3",$T:$U,2,FALSE),"")</f>
        <v/>
      </c>
      <c r="C12" s="13"/>
      <c r="D12" s="12" t="str">
        <f ca="1">IFERROR(VLOOKUP(DAY(D10)&amp;"x3",$T:$U,2,FALSE),"")</f>
        <v/>
      </c>
      <c r="E12" s="13"/>
      <c r="F12" s="12" t="str">
        <f ca="1">IFERROR(VLOOKUP(DAY(F10)&amp;"x3",$T:$U,2,FALSE),"")</f>
        <v/>
      </c>
      <c r="G12" s="13"/>
      <c r="H12" s="12" t="str">
        <f ca="1">IFERROR(VLOOKUP(DAY(H10)&amp;"x3",$T:$U,2,FALSE),"")</f>
        <v/>
      </c>
      <c r="I12" s="13"/>
      <c r="J12" s="12" t="str">
        <f ca="1">IFERROR(VLOOKUP(DAY(J10)&amp;"x3",$T:$U,2,FALSE),"")</f>
        <v/>
      </c>
      <c r="K12" s="13"/>
      <c r="L12" s="12" t="str">
        <f ca="1">IFERROR(VLOOKUP(DAY(L10)&amp;"x3",$T:$U,2,FALSE),"")</f>
        <v/>
      </c>
      <c r="M12" s="13"/>
      <c r="N12" s="12" t="str">
        <f ca="1">IFERROR(VLOOKUP(DAY(N10)&amp;"x3",$T:$U,2,FALSE),"")</f>
        <v/>
      </c>
      <c r="O12" s="13"/>
      <c r="Q12" s="7" t="str">
        <f t="shared" si="0"/>
        <v>2x9</v>
      </c>
      <c r="R12" s="8" t="str">
        <f>IFERROR(VLOOKUP(Q12,Calendar!$AF:$AH,2,FALSE),"")</f>
        <v/>
      </c>
      <c r="S12" s="7" t="str">
        <f t="shared" si="1"/>
        <v/>
      </c>
      <c r="T12" s="8" t="str">
        <f>S12&amp;"x"&amp;COUNTIF($S$3:S12,S12)</f>
        <v>x9</v>
      </c>
      <c r="U12" s="9" t="str">
        <f>IFERROR(VLOOKUP(Q12,Calendar!$AF:$AH,3,FALSE),"")</f>
        <v/>
      </c>
    </row>
    <row r="13" spans="2:21" x14ac:dyDescent="0.25">
      <c r="B13" s="12" t="str">
        <f ca="1">IFERROR(VLOOKUP(DAY(B10)&amp;"x4",$T:$U,2,FALSE),"")</f>
        <v/>
      </c>
      <c r="C13" s="13"/>
      <c r="D13" s="12" t="str">
        <f ca="1">IFERROR(VLOOKUP(DAY(D10)&amp;"x4",$T:$U,2,FALSE),"")</f>
        <v/>
      </c>
      <c r="E13" s="13"/>
      <c r="F13" s="12" t="str">
        <f ca="1">IFERROR(VLOOKUP(DAY(F10)&amp;"x4",$T:$U,2,FALSE),"")</f>
        <v/>
      </c>
      <c r="G13" s="13"/>
      <c r="H13" s="12" t="str">
        <f ca="1">IFERROR(VLOOKUP(DAY(H10)&amp;"x4",$T:$U,2,FALSE),"")</f>
        <v/>
      </c>
      <c r="I13" s="13"/>
      <c r="J13" s="12" t="str">
        <f ca="1">IFERROR(VLOOKUP(DAY(J10)&amp;"x4",$T:$U,2,FALSE),"")</f>
        <v/>
      </c>
      <c r="K13" s="13"/>
      <c r="L13" s="12" t="str">
        <f ca="1">IFERROR(VLOOKUP(DAY(L10)&amp;"x4",$T:$U,2,FALSE),"")</f>
        <v/>
      </c>
      <c r="M13" s="13"/>
      <c r="N13" s="12" t="str">
        <f ca="1">IFERROR(VLOOKUP(DAY(N10)&amp;"x4",$T:$U,2,FALSE),"")</f>
        <v/>
      </c>
      <c r="O13" s="13"/>
      <c r="Q13" s="7" t="str">
        <f t="shared" si="0"/>
        <v>2x10</v>
      </c>
      <c r="R13" s="8" t="str">
        <f>IFERROR(VLOOKUP(Q13,Calendar!$AF:$AH,2,FALSE),"")</f>
        <v/>
      </c>
      <c r="S13" s="7" t="str">
        <f t="shared" si="1"/>
        <v/>
      </c>
      <c r="T13" s="8" t="str">
        <f>S13&amp;"x"&amp;COUNTIF($S$3:S13,S13)</f>
        <v>x10</v>
      </c>
      <c r="U13" s="9" t="str">
        <f>IFERROR(VLOOKUP(Q13,Calendar!$AF:$AH,3,FALSE),"")</f>
        <v/>
      </c>
    </row>
    <row r="14" spans="2:21" x14ac:dyDescent="0.25">
      <c r="B14" s="12" t="str">
        <f ca="1">IFERROR(VLOOKUP(DAY(B10)&amp;"x5",$T:$U,2,FALSE),"")</f>
        <v/>
      </c>
      <c r="C14" s="13"/>
      <c r="D14" s="12" t="str">
        <f ca="1">IFERROR(VLOOKUP(DAY(D10)&amp;"x5",$T:$U,2,FALSE),"")</f>
        <v/>
      </c>
      <c r="E14" s="13"/>
      <c r="F14" s="12" t="str">
        <f ca="1">IFERROR(VLOOKUP(DAY(F10)&amp;"x5",$T:$U,2,FALSE),"")</f>
        <v/>
      </c>
      <c r="G14" s="13"/>
      <c r="H14" s="12" t="str">
        <f ca="1">IFERROR(VLOOKUP(DAY(H10)&amp;"x5",$T:$U,2,FALSE),"")</f>
        <v/>
      </c>
      <c r="I14" s="13"/>
      <c r="J14" s="12" t="str">
        <f ca="1">IFERROR(VLOOKUP(DAY(J10)&amp;"x5",$T:$U,2,FALSE),"")</f>
        <v/>
      </c>
      <c r="K14" s="13"/>
      <c r="L14" s="12" t="str">
        <f ca="1">IFERROR(VLOOKUP(DAY(L10)&amp;"x5",$T:$U,2,FALSE),"")</f>
        <v/>
      </c>
      <c r="M14" s="13"/>
      <c r="N14" s="12" t="str">
        <f ca="1">IFERROR(VLOOKUP(DAY(N10)&amp;"x5",$T:$U,2,FALSE),"")</f>
        <v/>
      </c>
      <c r="O14" s="13"/>
      <c r="Q14" s="7" t="str">
        <f t="shared" si="0"/>
        <v>2x11</v>
      </c>
      <c r="R14" s="8" t="str">
        <f>IFERROR(VLOOKUP(Q14,Calendar!$AF:$AH,2,FALSE),"")</f>
        <v/>
      </c>
      <c r="S14" s="7" t="str">
        <f t="shared" si="1"/>
        <v/>
      </c>
      <c r="T14" s="8" t="str">
        <f>S14&amp;"x"&amp;COUNTIF($S$3:S14,S14)</f>
        <v>x11</v>
      </c>
      <c r="U14" s="9" t="str">
        <f>IFERROR(VLOOKUP(Q14,Calendar!$AF:$AH,3,FALSE),"")</f>
        <v/>
      </c>
    </row>
    <row r="15" spans="2:21" x14ac:dyDescent="0.25">
      <c r="B15" s="14" t="str">
        <f ca="1">IFERROR(VLOOKUP(DAY(B10)&amp;"x6",$T:$U,2,FALSE),"")</f>
        <v/>
      </c>
      <c r="C15" s="15"/>
      <c r="D15" s="14" t="str">
        <f ca="1">IFERROR(VLOOKUP(DAY(D10)&amp;"x6",$T:$U,2,FALSE),"")</f>
        <v/>
      </c>
      <c r="E15" s="15"/>
      <c r="F15" s="14" t="str">
        <f ca="1">IFERROR(VLOOKUP(DAY(F10)&amp;"x6",$T:$U,2,FALSE),"")</f>
        <v/>
      </c>
      <c r="G15" s="15"/>
      <c r="H15" s="14" t="str">
        <f ca="1">IFERROR(VLOOKUP(DAY(H10)&amp;"x6",$T:$U,2,FALSE),"")</f>
        <v/>
      </c>
      <c r="I15" s="15"/>
      <c r="J15" s="14" t="str">
        <f ca="1">IFERROR(VLOOKUP(DAY(J10)&amp;"x6",$T:$U,2,FALSE),"")</f>
        <v/>
      </c>
      <c r="K15" s="15"/>
      <c r="L15" s="14" t="str">
        <f ca="1">IFERROR(VLOOKUP(DAY(L10)&amp;"x6",$T:$U,2,FALSE),"")</f>
        <v/>
      </c>
      <c r="M15" s="15"/>
      <c r="N15" s="14" t="str">
        <f ca="1">IFERROR(VLOOKUP(DAY(N10)&amp;"x6",$T:$U,2,FALSE),"")</f>
        <v/>
      </c>
      <c r="O15" s="15"/>
      <c r="Q15" s="7" t="str">
        <f t="shared" si="0"/>
        <v>2x12</v>
      </c>
      <c r="R15" s="8" t="str">
        <f>IFERROR(VLOOKUP(Q15,Calendar!$AF:$AH,2,FALSE),"")</f>
        <v/>
      </c>
      <c r="S15" s="7" t="str">
        <f t="shared" si="1"/>
        <v/>
      </c>
      <c r="T15" s="8" t="str">
        <f>S15&amp;"x"&amp;COUNTIF($S$3:S15,S15)</f>
        <v>x12</v>
      </c>
      <c r="U15" s="9" t="str">
        <f>IFERROR(VLOOKUP(Q15,Calendar!$AF:$AH,3,FALSE),"")</f>
        <v/>
      </c>
    </row>
    <row r="16" spans="2:21" ht="15" customHeight="1" x14ac:dyDescent="0.25">
      <c r="B16" s="5">
        <f ca="1">OFFSET(Calendar!K9,2,0)</f>
        <v>41315</v>
      </c>
      <c r="C16" s="6" t="str">
        <f ca="1">IFERROR(VLOOKUP(DAY(B16)&amp;"x1",$T:$U,2,FALSE),"")</f>
        <v/>
      </c>
      <c r="D16" s="5">
        <f ca="1">OFFSET(Calendar!K9,2,1)</f>
        <v>41316</v>
      </c>
      <c r="E16" s="6" t="str">
        <f ca="1">IFERROR(VLOOKUP(DAY(D16)&amp;"x1",$T:$U,2,FALSE),"")</f>
        <v/>
      </c>
      <c r="F16" s="5">
        <f ca="1">OFFSET(Calendar!K9,2,2)</f>
        <v>41317</v>
      </c>
      <c r="G16" s="6" t="str">
        <f ca="1">IFERROR(VLOOKUP(DAY(F16)&amp;"x1",$T:$U,2,FALSE),"")</f>
        <v/>
      </c>
      <c r="H16" s="5">
        <f ca="1">OFFSET(Calendar!K9,2,3)</f>
        <v>41318</v>
      </c>
      <c r="I16" s="6" t="str">
        <f ca="1">IFERROR(VLOOKUP(DAY(H16)&amp;"x1",$T:$U,2,FALSE),"")</f>
        <v/>
      </c>
      <c r="J16" s="5">
        <f ca="1">OFFSET(Calendar!K9,2,4)</f>
        <v>41319</v>
      </c>
      <c r="K16" s="6" t="str">
        <f ca="1">IFERROR(VLOOKUP(DAY(J16)&amp;"x1",$T:$U,2,FALSE),"")</f>
        <v/>
      </c>
      <c r="L16" s="5">
        <f ca="1">OFFSET(Calendar!K9,2,5)</f>
        <v>41320</v>
      </c>
      <c r="M16" s="6" t="str">
        <f ca="1">IFERROR(VLOOKUP(DAY(L16)&amp;"x1",$T:$U,2,FALSE),"")</f>
        <v/>
      </c>
      <c r="N16" s="5">
        <f ca="1">OFFSET(Calendar!K9,2,6)</f>
        <v>41321</v>
      </c>
      <c r="O16" s="6" t="str">
        <f ca="1">IFERROR(VLOOKUP(DAY(N16)&amp;"x1",$T:$U,2,FALSE),"")</f>
        <v/>
      </c>
      <c r="Q16" s="7" t="str">
        <f t="shared" si="0"/>
        <v>2x13</v>
      </c>
      <c r="R16" s="8" t="str">
        <f>IFERROR(VLOOKUP(Q16,Calendar!$AF:$AH,2,FALSE),"")</f>
        <v/>
      </c>
      <c r="S16" s="7" t="str">
        <f t="shared" si="1"/>
        <v/>
      </c>
      <c r="T16" s="8" t="str">
        <f>S16&amp;"x"&amp;COUNTIF($S$3:S16,S16)</f>
        <v>x13</v>
      </c>
      <c r="U16" s="9" t="str">
        <f>IFERROR(VLOOKUP(Q16,Calendar!$AF:$AH,3,FALSE),"")</f>
        <v/>
      </c>
    </row>
    <row r="17" spans="2:21" ht="15" customHeight="1" x14ac:dyDescent="0.25">
      <c r="B17" s="10"/>
      <c r="C17" s="11" t="str">
        <f ca="1">IFERROR(VLOOKUP(DAY(B16)&amp;"x2",$T:$U,2,FALSE),"")</f>
        <v/>
      </c>
      <c r="D17" s="10"/>
      <c r="E17" s="11" t="str">
        <f ca="1">IFERROR(VLOOKUP(DAY(D16)&amp;"x2",$T:$U,2,FALSE),"")</f>
        <v/>
      </c>
      <c r="F17" s="10"/>
      <c r="G17" s="11" t="str">
        <f ca="1">IFERROR(VLOOKUP(DAY(F16)&amp;"x2",$T:$U,2,FALSE),"")</f>
        <v/>
      </c>
      <c r="H17" s="10"/>
      <c r="I17" s="11" t="str">
        <f ca="1">IFERROR(VLOOKUP(DAY(H16)&amp;"x2",$T:$U,2,FALSE),"")</f>
        <v/>
      </c>
      <c r="J17" s="10"/>
      <c r="K17" s="11" t="str">
        <f ca="1">IFERROR(VLOOKUP(DAY(J16)&amp;"x2",$T:$U,2,FALSE),"")</f>
        <v/>
      </c>
      <c r="L17" s="10"/>
      <c r="M17" s="11" t="str">
        <f ca="1">IFERROR(VLOOKUP(DAY(L16)&amp;"x2",$T:$U,2,FALSE),"")</f>
        <v/>
      </c>
      <c r="N17" s="10"/>
      <c r="O17" s="11" t="str">
        <f ca="1">IFERROR(VLOOKUP(DAY(N16)&amp;"x2",$T:$U,2,FALSE),"")</f>
        <v/>
      </c>
      <c r="Q17" s="7" t="str">
        <f t="shared" si="0"/>
        <v>2x14</v>
      </c>
      <c r="R17" s="8" t="str">
        <f>IFERROR(VLOOKUP(Q17,Calendar!$AF:$AH,2,FALSE),"")</f>
        <v/>
      </c>
      <c r="S17" s="7" t="str">
        <f t="shared" si="1"/>
        <v/>
      </c>
      <c r="T17" s="8" t="str">
        <f>S17&amp;"x"&amp;COUNTIF($S$3:S17,S17)</f>
        <v>x14</v>
      </c>
      <c r="U17" s="9" t="str">
        <f>IFERROR(VLOOKUP(Q17,Calendar!$AF:$AH,3,FALSE),"")</f>
        <v/>
      </c>
    </row>
    <row r="18" spans="2:21" x14ac:dyDescent="0.25">
      <c r="B18" s="12" t="str">
        <f ca="1">IFERROR(VLOOKUP(DAY(B16)&amp;"x3",$T:$U,2,FALSE),"")</f>
        <v/>
      </c>
      <c r="C18" s="13"/>
      <c r="D18" s="12" t="str">
        <f ca="1">IFERROR(VLOOKUP(DAY(D16)&amp;"x3",$T:$U,2,FALSE),"")</f>
        <v/>
      </c>
      <c r="E18" s="13"/>
      <c r="F18" s="12" t="str">
        <f ca="1">IFERROR(VLOOKUP(DAY(F16)&amp;"x3",$T:$U,2,FALSE),"")</f>
        <v/>
      </c>
      <c r="G18" s="13"/>
      <c r="H18" s="12" t="str">
        <f ca="1">IFERROR(VLOOKUP(DAY(H16)&amp;"x3",$T:$U,2,FALSE),"")</f>
        <v/>
      </c>
      <c r="I18" s="13"/>
      <c r="J18" s="12" t="str">
        <f ca="1">IFERROR(VLOOKUP(DAY(J16)&amp;"x3",$T:$U,2,FALSE),"")</f>
        <v/>
      </c>
      <c r="K18" s="13"/>
      <c r="L18" s="12" t="str">
        <f ca="1">IFERROR(VLOOKUP(DAY(L16)&amp;"x3",$T:$U,2,FALSE),"")</f>
        <v/>
      </c>
      <c r="M18" s="13"/>
      <c r="N18" s="12" t="str">
        <f ca="1">IFERROR(VLOOKUP(DAY(N16)&amp;"x3",$T:$U,2,FALSE),"")</f>
        <v/>
      </c>
      <c r="O18" s="13"/>
      <c r="Q18" s="7" t="str">
        <f t="shared" si="0"/>
        <v>2x15</v>
      </c>
      <c r="R18" s="8" t="str">
        <f>IFERROR(VLOOKUP(Q18,Calendar!$AF:$AH,2,FALSE),"")</f>
        <v/>
      </c>
      <c r="S18" s="7" t="str">
        <f t="shared" si="1"/>
        <v/>
      </c>
      <c r="T18" s="8" t="str">
        <f>S18&amp;"x"&amp;COUNTIF($S$3:S18,S18)</f>
        <v>x15</v>
      </c>
      <c r="U18" s="9" t="str">
        <f>IFERROR(VLOOKUP(Q18,Calendar!$AF:$AH,3,FALSE),"")</f>
        <v/>
      </c>
    </row>
    <row r="19" spans="2:21" x14ac:dyDescent="0.25">
      <c r="B19" s="12" t="str">
        <f ca="1">IFERROR(VLOOKUP(DAY(B16)&amp;"x4",$T:$U,2,FALSE),"")</f>
        <v/>
      </c>
      <c r="C19" s="13"/>
      <c r="D19" s="12" t="str">
        <f ca="1">IFERROR(VLOOKUP(DAY(D16)&amp;"x4",$T:$U,2,FALSE),"")</f>
        <v/>
      </c>
      <c r="E19" s="13"/>
      <c r="F19" s="12" t="str">
        <f ca="1">IFERROR(VLOOKUP(DAY(F16)&amp;"x4",$T:$U,2,FALSE),"")</f>
        <v/>
      </c>
      <c r="G19" s="13"/>
      <c r="H19" s="12" t="str">
        <f ca="1">IFERROR(VLOOKUP(DAY(H16)&amp;"x4",$T:$U,2,FALSE),"")</f>
        <v/>
      </c>
      <c r="I19" s="13"/>
      <c r="J19" s="12" t="str">
        <f ca="1">IFERROR(VLOOKUP(DAY(J16)&amp;"x4",$T:$U,2,FALSE),"")</f>
        <v/>
      </c>
      <c r="K19" s="13"/>
      <c r="L19" s="12" t="str">
        <f ca="1">IFERROR(VLOOKUP(DAY(L16)&amp;"x4",$T:$U,2,FALSE),"")</f>
        <v/>
      </c>
      <c r="M19" s="13"/>
      <c r="N19" s="12" t="str">
        <f ca="1">IFERROR(VLOOKUP(DAY(N16)&amp;"x4",$T:$U,2,FALSE),"")</f>
        <v/>
      </c>
      <c r="O19" s="13"/>
      <c r="Q19" s="7" t="str">
        <f t="shared" si="0"/>
        <v>2x16</v>
      </c>
      <c r="R19" s="8" t="str">
        <f>IFERROR(VLOOKUP(Q19,Calendar!$AF:$AH,2,FALSE),"")</f>
        <v/>
      </c>
      <c r="S19" s="7" t="str">
        <f t="shared" si="1"/>
        <v/>
      </c>
      <c r="T19" s="8" t="str">
        <f>S19&amp;"x"&amp;COUNTIF($S$3:S19,S19)</f>
        <v>x16</v>
      </c>
      <c r="U19" s="9" t="str">
        <f>IFERROR(VLOOKUP(Q19,Calendar!$AF:$AH,3,FALSE),"")</f>
        <v/>
      </c>
    </row>
    <row r="20" spans="2:21" x14ac:dyDescent="0.25">
      <c r="B20" s="12" t="str">
        <f ca="1">IFERROR(VLOOKUP(DAY(B16)&amp;"x5",$T:$U,2,FALSE),"")</f>
        <v/>
      </c>
      <c r="C20" s="13"/>
      <c r="D20" s="12" t="str">
        <f ca="1">IFERROR(VLOOKUP(DAY(D16)&amp;"x5",$T:$U,2,FALSE),"")</f>
        <v/>
      </c>
      <c r="E20" s="13"/>
      <c r="F20" s="12" t="str">
        <f ca="1">IFERROR(VLOOKUP(DAY(F16)&amp;"x5",$T:$U,2,FALSE),"")</f>
        <v/>
      </c>
      <c r="G20" s="13"/>
      <c r="H20" s="12" t="str">
        <f ca="1">IFERROR(VLOOKUP(DAY(H16)&amp;"x5",$T:$U,2,FALSE),"")</f>
        <v/>
      </c>
      <c r="I20" s="13"/>
      <c r="J20" s="12" t="str">
        <f ca="1">IFERROR(VLOOKUP(DAY(J16)&amp;"x5",$T:$U,2,FALSE),"")</f>
        <v/>
      </c>
      <c r="K20" s="13"/>
      <c r="L20" s="12" t="str">
        <f ca="1">IFERROR(VLOOKUP(DAY(L16)&amp;"x5",$T:$U,2,FALSE),"")</f>
        <v/>
      </c>
      <c r="M20" s="13"/>
      <c r="N20" s="12" t="str">
        <f ca="1">IFERROR(VLOOKUP(DAY(N16)&amp;"x5",$T:$U,2,FALSE),"")</f>
        <v/>
      </c>
      <c r="O20" s="13"/>
      <c r="Q20" s="7" t="str">
        <f t="shared" si="0"/>
        <v>2x17</v>
      </c>
      <c r="R20" s="8" t="str">
        <f>IFERROR(VLOOKUP(Q20,Calendar!$AF:$AH,2,FALSE),"")</f>
        <v/>
      </c>
      <c r="S20" s="7" t="str">
        <f t="shared" si="1"/>
        <v/>
      </c>
      <c r="T20" s="8" t="str">
        <f>S20&amp;"x"&amp;COUNTIF($S$3:S20,S20)</f>
        <v>x17</v>
      </c>
      <c r="U20" s="9" t="str">
        <f>IFERROR(VLOOKUP(Q20,Calendar!$AF:$AH,3,FALSE),"")</f>
        <v/>
      </c>
    </row>
    <row r="21" spans="2:21" x14ac:dyDescent="0.25">
      <c r="B21" s="14" t="str">
        <f ca="1">IFERROR(VLOOKUP(DAY(B16)&amp;"x6",$T:$U,2,FALSE),"")</f>
        <v/>
      </c>
      <c r="C21" s="15"/>
      <c r="D21" s="14" t="str">
        <f ca="1">IFERROR(VLOOKUP(DAY(D16)&amp;"x6",$T:$U,2,FALSE),"")</f>
        <v/>
      </c>
      <c r="E21" s="15"/>
      <c r="F21" s="14" t="str">
        <f ca="1">IFERROR(VLOOKUP(DAY(F16)&amp;"x6",$T:$U,2,FALSE),"")</f>
        <v/>
      </c>
      <c r="G21" s="15"/>
      <c r="H21" s="14" t="str">
        <f ca="1">IFERROR(VLOOKUP(DAY(H16)&amp;"x6",$T:$U,2,FALSE),"")</f>
        <v/>
      </c>
      <c r="I21" s="15"/>
      <c r="J21" s="14" t="str">
        <f ca="1">IFERROR(VLOOKUP(DAY(J16)&amp;"x6",$T:$U,2,FALSE),"")</f>
        <v/>
      </c>
      <c r="K21" s="15"/>
      <c r="L21" s="14" t="str">
        <f ca="1">IFERROR(VLOOKUP(DAY(L16)&amp;"x6",$T:$U,2,FALSE),"")</f>
        <v/>
      </c>
      <c r="M21" s="15"/>
      <c r="N21" s="14" t="str">
        <f ca="1">IFERROR(VLOOKUP(DAY(N16)&amp;"x6",$T:$U,2,FALSE),"")</f>
        <v/>
      </c>
      <c r="O21" s="15"/>
      <c r="Q21" s="7" t="str">
        <f t="shared" si="0"/>
        <v>2x18</v>
      </c>
      <c r="R21" s="8" t="str">
        <f>IFERROR(VLOOKUP(Q21,Calendar!$AF:$AH,2,FALSE),"")</f>
        <v/>
      </c>
      <c r="S21" s="7" t="str">
        <f t="shared" si="1"/>
        <v/>
      </c>
      <c r="T21" s="8" t="str">
        <f>S21&amp;"x"&amp;COUNTIF($S$3:S21,S21)</f>
        <v>x18</v>
      </c>
      <c r="U21" s="9" t="str">
        <f>IFERROR(VLOOKUP(Q21,Calendar!$AF:$AH,3,FALSE),"")</f>
        <v/>
      </c>
    </row>
    <row r="22" spans="2:21" ht="15" customHeight="1" x14ac:dyDescent="0.25">
      <c r="B22" s="5">
        <f ca="1">OFFSET(Calendar!K9,3,0)</f>
        <v>41322</v>
      </c>
      <c r="C22" s="6" t="str">
        <f ca="1">IFERROR(VLOOKUP(DAY(B22)&amp;"x1",$T:$U,2,FALSE),"")</f>
        <v/>
      </c>
      <c r="D22" s="5">
        <f ca="1">OFFSET(Calendar!K9,3,1)</f>
        <v>41323</v>
      </c>
      <c r="E22" s="6" t="str">
        <f ca="1">IFERROR(VLOOKUP(DAY(D22)&amp;"x1",$T:$U,2,FALSE),"")</f>
        <v/>
      </c>
      <c r="F22" s="5">
        <f ca="1">OFFSET(Calendar!K9,3,2)</f>
        <v>41324</v>
      </c>
      <c r="G22" s="6" t="str">
        <f ca="1">IFERROR(VLOOKUP(DAY(F22)&amp;"x1",$T:$U,2,FALSE),"")</f>
        <v/>
      </c>
      <c r="H22" s="5">
        <f ca="1">OFFSET(Calendar!K9,3,3)</f>
        <v>41325</v>
      </c>
      <c r="I22" s="6" t="str">
        <f ca="1">IFERROR(VLOOKUP(DAY(H22)&amp;"x1",$T:$U,2,FALSE),"")</f>
        <v/>
      </c>
      <c r="J22" s="5">
        <f ca="1">OFFSET(Calendar!K9,3,4)</f>
        <v>41326</v>
      </c>
      <c r="K22" s="6" t="str">
        <f ca="1">IFERROR(VLOOKUP(DAY(J22)&amp;"x1",$T:$U,2,FALSE),"")</f>
        <v/>
      </c>
      <c r="L22" s="5">
        <f ca="1">OFFSET(Calendar!K9,3,5)</f>
        <v>41327</v>
      </c>
      <c r="M22" s="6" t="str">
        <f ca="1">IFERROR(VLOOKUP(DAY(L22)&amp;"x1",$T:$U,2,FALSE),"")</f>
        <v/>
      </c>
      <c r="N22" s="5">
        <f ca="1">OFFSET(Calendar!K9,3,6)</f>
        <v>41328</v>
      </c>
      <c r="O22" s="6" t="str">
        <f ca="1">IFERROR(VLOOKUP(DAY(N22)&amp;"x1",$T:$U,2,FALSE),"")</f>
        <v/>
      </c>
      <c r="Q22" s="7" t="str">
        <f t="shared" si="0"/>
        <v>2x19</v>
      </c>
      <c r="R22" s="8" t="str">
        <f>IFERROR(VLOOKUP(Q22,Calendar!$AF:$AH,2,FALSE),"")</f>
        <v/>
      </c>
      <c r="S22" s="7" t="str">
        <f t="shared" si="1"/>
        <v/>
      </c>
      <c r="T22" s="8" t="str">
        <f>S22&amp;"x"&amp;COUNTIF($S$3:S22,S22)</f>
        <v>x19</v>
      </c>
      <c r="U22" s="9" t="str">
        <f>IFERROR(VLOOKUP(Q22,Calendar!$AF:$AH,3,FALSE),"")</f>
        <v/>
      </c>
    </row>
    <row r="23" spans="2:21" ht="15" customHeight="1" x14ac:dyDescent="0.25">
      <c r="B23" s="10"/>
      <c r="C23" s="11" t="str">
        <f ca="1">IFERROR(VLOOKUP(DAY(B22)&amp;"x2",$T:$U,2,FALSE),"")</f>
        <v/>
      </c>
      <c r="D23" s="10"/>
      <c r="E23" s="11" t="str">
        <f ca="1">IFERROR(VLOOKUP(DAY(D22)&amp;"x2",$T:$U,2,FALSE),"")</f>
        <v/>
      </c>
      <c r="F23" s="10"/>
      <c r="G23" s="11" t="str">
        <f ca="1">IFERROR(VLOOKUP(DAY(F22)&amp;"x2",$T:$U,2,FALSE),"")</f>
        <v/>
      </c>
      <c r="H23" s="10"/>
      <c r="I23" s="11" t="str">
        <f ca="1">IFERROR(VLOOKUP(DAY(H22)&amp;"x2",$T:$U,2,FALSE),"")</f>
        <v/>
      </c>
      <c r="J23" s="10"/>
      <c r="K23" s="11" t="str">
        <f ca="1">IFERROR(VLOOKUP(DAY(J22)&amp;"x2",$T:$U,2,FALSE),"")</f>
        <v/>
      </c>
      <c r="L23" s="10"/>
      <c r="M23" s="11" t="str">
        <f ca="1">IFERROR(VLOOKUP(DAY(L22)&amp;"x2",$T:$U,2,FALSE),"")</f>
        <v/>
      </c>
      <c r="N23" s="10"/>
      <c r="O23" s="11" t="str">
        <f ca="1">IFERROR(VLOOKUP(DAY(N22)&amp;"x2",$T:$U,2,FALSE),"")</f>
        <v/>
      </c>
      <c r="Q23" s="7" t="str">
        <f t="shared" si="0"/>
        <v>2x20</v>
      </c>
      <c r="R23" s="8" t="str">
        <f>IFERROR(VLOOKUP(Q23,Calendar!$AF:$AH,2,FALSE),"")</f>
        <v/>
      </c>
      <c r="S23" s="7" t="str">
        <f t="shared" si="1"/>
        <v/>
      </c>
      <c r="T23" s="8" t="str">
        <f>S23&amp;"x"&amp;COUNTIF($S$3:S23,S23)</f>
        <v>x20</v>
      </c>
      <c r="U23" s="9" t="str">
        <f>IFERROR(VLOOKUP(Q23,Calendar!$AF:$AH,3,FALSE),"")</f>
        <v/>
      </c>
    </row>
    <row r="24" spans="2:21" x14ac:dyDescent="0.25">
      <c r="B24" s="12" t="str">
        <f ca="1">IFERROR(VLOOKUP(DAY(B22)&amp;"x3",$T:$U,2,FALSE),"")</f>
        <v/>
      </c>
      <c r="C24" s="13"/>
      <c r="D24" s="12" t="str">
        <f ca="1">IFERROR(VLOOKUP(DAY(D22)&amp;"x3",$T:$U,2,FALSE),"")</f>
        <v/>
      </c>
      <c r="E24" s="13"/>
      <c r="F24" s="12" t="str">
        <f ca="1">IFERROR(VLOOKUP(DAY(F22)&amp;"x3",$T:$U,2,FALSE),"")</f>
        <v/>
      </c>
      <c r="G24" s="13"/>
      <c r="H24" s="12" t="str">
        <f ca="1">IFERROR(VLOOKUP(DAY(H22)&amp;"x3",$T:$U,2,FALSE),"")</f>
        <v/>
      </c>
      <c r="I24" s="13"/>
      <c r="J24" s="12" t="str">
        <f ca="1">IFERROR(VLOOKUP(DAY(J22)&amp;"x3",$T:$U,2,FALSE),"")</f>
        <v/>
      </c>
      <c r="K24" s="13"/>
      <c r="L24" s="12" t="str">
        <f ca="1">IFERROR(VLOOKUP(DAY(L22)&amp;"x3",$T:$U,2,FALSE),"")</f>
        <v/>
      </c>
      <c r="M24" s="13"/>
      <c r="N24" s="12" t="str">
        <f ca="1">IFERROR(VLOOKUP(DAY(N22)&amp;"x3",$T:$U,2,FALSE),"")</f>
        <v/>
      </c>
      <c r="O24" s="13"/>
      <c r="Q24" s="7" t="str">
        <f t="shared" si="0"/>
        <v>2x21</v>
      </c>
      <c r="R24" s="8" t="str">
        <f>IFERROR(VLOOKUP(Q24,Calendar!$AF:$AH,2,FALSE),"")</f>
        <v/>
      </c>
      <c r="S24" s="7" t="str">
        <f t="shared" si="1"/>
        <v/>
      </c>
      <c r="T24" s="8" t="str">
        <f>S24&amp;"x"&amp;COUNTIF($S$3:S24,S24)</f>
        <v>x21</v>
      </c>
      <c r="U24" s="9" t="str">
        <f>IFERROR(VLOOKUP(Q24,Calendar!$AF:$AH,3,FALSE),"")</f>
        <v/>
      </c>
    </row>
    <row r="25" spans="2:21" x14ac:dyDescent="0.25">
      <c r="B25" s="12" t="str">
        <f ca="1">IFERROR(VLOOKUP(DAY(B22)&amp;"x4",$T:$U,2,FALSE),"")</f>
        <v/>
      </c>
      <c r="C25" s="13"/>
      <c r="D25" s="12" t="str">
        <f ca="1">IFERROR(VLOOKUP(DAY(D22)&amp;"x4",$T:$U,2,FALSE),"")</f>
        <v/>
      </c>
      <c r="E25" s="13"/>
      <c r="F25" s="12" t="str">
        <f ca="1">IFERROR(VLOOKUP(DAY(F22)&amp;"x4",$T:$U,2,FALSE),"")</f>
        <v/>
      </c>
      <c r="G25" s="13"/>
      <c r="H25" s="12" t="str">
        <f ca="1">IFERROR(VLOOKUP(DAY(H22)&amp;"x4",$T:$U,2,FALSE),"")</f>
        <v/>
      </c>
      <c r="I25" s="13"/>
      <c r="J25" s="12" t="str">
        <f ca="1">IFERROR(VLOOKUP(DAY(J22)&amp;"x4",$T:$U,2,FALSE),"")</f>
        <v/>
      </c>
      <c r="K25" s="13"/>
      <c r="L25" s="12" t="str">
        <f ca="1">IFERROR(VLOOKUP(DAY(L22)&amp;"x4",$T:$U,2,FALSE),"")</f>
        <v/>
      </c>
      <c r="M25" s="13"/>
      <c r="N25" s="12" t="str">
        <f ca="1">IFERROR(VLOOKUP(DAY(N22)&amp;"x4",$T:$U,2,FALSE),"")</f>
        <v/>
      </c>
      <c r="O25" s="13"/>
      <c r="Q25" s="7" t="str">
        <f t="shared" si="0"/>
        <v>2x22</v>
      </c>
      <c r="R25" s="8" t="str">
        <f>IFERROR(VLOOKUP(Q25,Calendar!$AF:$AH,2,FALSE),"")</f>
        <v/>
      </c>
      <c r="S25" s="7" t="str">
        <f t="shared" si="1"/>
        <v/>
      </c>
      <c r="T25" s="8" t="str">
        <f>S25&amp;"x"&amp;COUNTIF($S$3:S25,S25)</f>
        <v>x22</v>
      </c>
      <c r="U25" s="9" t="str">
        <f>IFERROR(VLOOKUP(Q25,Calendar!$AF:$AH,3,FALSE),"")</f>
        <v/>
      </c>
    </row>
    <row r="26" spans="2:21" x14ac:dyDescent="0.25">
      <c r="B26" s="12" t="str">
        <f ca="1">IFERROR(VLOOKUP(DAY(B22)&amp;"x5",$T:$U,2,FALSE),"")</f>
        <v/>
      </c>
      <c r="C26" s="13"/>
      <c r="D26" s="12" t="str">
        <f ca="1">IFERROR(VLOOKUP(DAY(D22)&amp;"x5",$T:$U,2,FALSE),"")</f>
        <v/>
      </c>
      <c r="E26" s="13"/>
      <c r="F26" s="12" t="str">
        <f ca="1">IFERROR(VLOOKUP(DAY(F22)&amp;"x5",$T:$U,2,FALSE),"")</f>
        <v/>
      </c>
      <c r="G26" s="13"/>
      <c r="H26" s="12" t="str">
        <f ca="1">IFERROR(VLOOKUP(DAY(H22)&amp;"x5",$T:$U,2,FALSE),"")</f>
        <v/>
      </c>
      <c r="I26" s="13"/>
      <c r="J26" s="12" t="str">
        <f ca="1">IFERROR(VLOOKUP(DAY(J22)&amp;"x5",$T:$U,2,FALSE),"")</f>
        <v/>
      </c>
      <c r="K26" s="13"/>
      <c r="L26" s="12" t="str">
        <f ca="1">IFERROR(VLOOKUP(DAY(L22)&amp;"x5",$T:$U,2,FALSE),"")</f>
        <v/>
      </c>
      <c r="M26" s="13"/>
      <c r="N26" s="12" t="str">
        <f ca="1">IFERROR(VLOOKUP(DAY(N22)&amp;"x5",$T:$U,2,FALSE),"")</f>
        <v/>
      </c>
      <c r="O26" s="13"/>
      <c r="Q26" s="7" t="str">
        <f t="shared" si="0"/>
        <v>2x23</v>
      </c>
      <c r="R26" s="8" t="str">
        <f>IFERROR(VLOOKUP(Q26,Calendar!$AF:$AH,2,FALSE),"")</f>
        <v/>
      </c>
      <c r="S26" s="7" t="str">
        <f t="shared" si="1"/>
        <v/>
      </c>
      <c r="T26" s="8" t="str">
        <f>S26&amp;"x"&amp;COUNTIF($S$3:S26,S26)</f>
        <v>x23</v>
      </c>
      <c r="U26" s="9" t="str">
        <f>IFERROR(VLOOKUP(Q26,Calendar!$AF:$AH,3,FALSE),"")</f>
        <v/>
      </c>
    </row>
    <row r="27" spans="2:21" x14ac:dyDescent="0.25">
      <c r="B27" s="14" t="str">
        <f ca="1">IFERROR(VLOOKUP(DAY(B22)&amp;"x6",$T:$U,2,FALSE),"")</f>
        <v/>
      </c>
      <c r="C27" s="15"/>
      <c r="D27" s="14" t="str">
        <f ca="1">IFERROR(VLOOKUP(DAY(D22)&amp;"x6",$T:$U,2,FALSE),"")</f>
        <v/>
      </c>
      <c r="E27" s="15"/>
      <c r="F27" s="14" t="str">
        <f ca="1">IFERROR(VLOOKUP(DAY(F22)&amp;"x6",$T:$U,2,FALSE),"")</f>
        <v/>
      </c>
      <c r="G27" s="15"/>
      <c r="H27" s="14" t="str">
        <f ca="1">IFERROR(VLOOKUP(DAY(H22)&amp;"x6",$T:$U,2,FALSE),"")</f>
        <v/>
      </c>
      <c r="I27" s="15"/>
      <c r="J27" s="14" t="str">
        <f ca="1">IFERROR(VLOOKUP(DAY(J22)&amp;"x6",$T:$U,2,FALSE),"")</f>
        <v/>
      </c>
      <c r="K27" s="15"/>
      <c r="L27" s="14" t="str">
        <f ca="1">IFERROR(VLOOKUP(DAY(L22)&amp;"x6",$T:$U,2,FALSE),"")</f>
        <v/>
      </c>
      <c r="M27" s="15"/>
      <c r="N27" s="14" t="str">
        <f ca="1">IFERROR(VLOOKUP(DAY(N22)&amp;"x6",$T:$U,2,FALSE),"")</f>
        <v/>
      </c>
      <c r="O27" s="15"/>
      <c r="Q27" s="7" t="str">
        <f t="shared" si="0"/>
        <v>2x24</v>
      </c>
      <c r="R27" s="8" t="str">
        <f>IFERROR(VLOOKUP(Q27,Calendar!$AF:$AH,2,FALSE),"")</f>
        <v/>
      </c>
      <c r="S27" s="7" t="str">
        <f t="shared" si="1"/>
        <v/>
      </c>
      <c r="T27" s="8" t="str">
        <f>S27&amp;"x"&amp;COUNTIF($S$3:S27,S27)</f>
        <v>x24</v>
      </c>
      <c r="U27" s="9" t="str">
        <f>IFERROR(VLOOKUP(Q27,Calendar!$AF:$AH,3,FALSE),"")</f>
        <v/>
      </c>
    </row>
    <row r="28" spans="2:21" ht="15" customHeight="1" x14ac:dyDescent="0.25">
      <c r="B28" s="5">
        <f ca="1">OFFSET(Calendar!K9,4,0)</f>
        <v>41329</v>
      </c>
      <c r="C28" s="6" t="str">
        <f ca="1">IFERROR(VLOOKUP(DAY(B28)&amp;"x1",$T:$U,2,FALSE),"")</f>
        <v/>
      </c>
      <c r="D28" s="5">
        <f ca="1">OFFSET(Calendar!K9,4,1)</f>
        <v>41330</v>
      </c>
      <c r="E28" s="6" t="str">
        <f ca="1">IFERROR(VLOOKUP(DAY(D28)&amp;"x1",$T:$U,2,FALSE),"")</f>
        <v/>
      </c>
      <c r="F28" s="5">
        <f ca="1">OFFSET(Calendar!K9,4,2)</f>
        <v>41331</v>
      </c>
      <c r="G28" s="6" t="str">
        <f ca="1">IFERROR(VLOOKUP(DAY(F28)&amp;"x1",$T:$U,2,FALSE),"")</f>
        <v/>
      </c>
      <c r="H28" s="5">
        <f ca="1">OFFSET(Calendar!K9,4,3)</f>
        <v>41332</v>
      </c>
      <c r="I28" s="6" t="str">
        <f ca="1">IFERROR(VLOOKUP(DAY(H28)&amp;"x1",$T:$U,2,FALSE),"")</f>
        <v/>
      </c>
      <c r="J28" s="5">
        <f ca="1">OFFSET(Calendar!K9,4,4)</f>
        <v>41333</v>
      </c>
      <c r="K28" s="6" t="str">
        <f ca="1">IFERROR(VLOOKUP(DAY(J28)&amp;"x1",$T:$U,2,FALSE),"")</f>
        <v/>
      </c>
      <c r="L28" s="5" t="str">
        <f ca="1">OFFSET(Calendar!K9,4,5)</f>
        <v/>
      </c>
      <c r="M28" s="6" t="str">
        <f ca="1">IFERROR(VLOOKUP(DAY(L28)&amp;"x1",$T:$U,2,FALSE),"")</f>
        <v/>
      </c>
      <c r="N28" s="5" t="str">
        <f ca="1">OFFSET(Calendar!K9,4,6)</f>
        <v/>
      </c>
      <c r="O28" s="6" t="str">
        <f ca="1">IFERROR(VLOOKUP(DAY(N28)&amp;"x1",$T:$U,2,FALSE),"")</f>
        <v/>
      </c>
      <c r="Q28" s="7" t="str">
        <f t="shared" si="0"/>
        <v>2x25</v>
      </c>
      <c r="R28" s="8" t="str">
        <f>IFERROR(VLOOKUP(Q28,Calendar!$AF:$AH,2,FALSE),"")</f>
        <v/>
      </c>
      <c r="S28" s="7" t="str">
        <f t="shared" si="1"/>
        <v/>
      </c>
      <c r="T28" s="8" t="str">
        <f>S28&amp;"x"&amp;COUNTIF($S$3:S28,S28)</f>
        <v>x25</v>
      </c>
      <c r="U28" s="9" t="str">
        <f>IFERROR(VLOOKUP(Q28,Calendar!$AF:$AH,3,FALSE),"")</f>
        <v/>
      </c>
    </row>
    <row r="29" spans="2:21" ht="15" customHeight="1" x14ac:dyDescent="0.25">
      <c r="B29" s="10"/>
      <c r="C29" s="11" t="str">
        <f ca="1">IFERROR(VLOOKUP(DAY(B28)&amp;"x2",$T:$U,2,FALSE),"")</f>
        <v/>
      </c>
      <c r="D29" s="10"/>
      <c r="E29" s="11" t="str">
        <f ca="1">IFERROR(VLOOKUP(DAY(D28)&amp;"x2",$T:$U,2,FALSE),"")</f>
        <v/>
      </c>
      <c r="F29" s="10"/>
      <c r="G29" s="11" t="str">
        <f ca="1">IFERROR(VLOOKUP(DAY(F28)&amp;"x2",$T:$U,2,FALSE),"")</f>
        <v/>
      </c>
      <c r="H29" s="10"/>
      <c r="I29" s="11" t="str">
        <f ca="1">IFERROR(VLOOKUP(DAY(H28)&amp;"x2",$T:$U,2,FALSE),"")</f>
        <v/>
      </c>
      <c r="J29" s="10"/>
      <c r="K29" s="11" t="str">
        <f ca="1">IFERROR(VLOOKUP(DAY(J28)&amp;"x2",$T:$U,2,FALSE),"")</f>
        <v/>
      </c>
      <c r="L29" s="10"/>
      <c r="M29" s="11" t="str">
        <f ca="1">IFERROR(VLOOKUP(DAY(L28)&amp;"x2",$T:$U,2,FALSE),"")</f>
        <v/>
      </c>
      <c r="N29" s="10"/>
      <c r="O29" s="11" t="str">
        <f ca="1">IFERROR(VLOOKUP(DAY(N28)&amp;"x2",$T:$U,2,FALSE),"")</f>
        <v/>
      </c>
      <c r="Q29" s="7" t="str">
        <f t="shared" si="0"/>
        <v>2x26</v>
      </c>
      <c r="R29" s="8" t="str">
        <f>IFERROR(VLOOKUP(Q29,Calendar!$AF:$AH,2,FALSE),"")</f>
        <v/>
      </c>
      <c r="S29" s="7" t="str">
        <f t="shared" si="1"/>
        <v/>
      </c>
      <c r="T29" s="8" t="str">
        <f>S29&amp;"x"&amp;COUNTIF($S$3:S29,S29)</f>
        <v>x26</v>
      </c>
      <c r="U29" s="9" t="str">
        <f>IFERROR(VLOOKUP(Q29,Calendar!$AF:$AH,3,FALSE),"")</f>
        <v/>
      </c>
    </row>
    <row r="30" spans="2:21" x14ac:dyDescent="0.25">
      <c r="B30" s="12" t="str">
        <f ca="1">IFERROR(VLOOKUP(DAY(B28)&amp;"x3",$T:$U,2,FALSE),"")</f>
        <v/>
      </c>
      <c r="C30" s="13"/>
      <c r="D30" s="12" t="str">
        <f ca="1">IFERROR(VLOOKUP(DAY(D28)&amp;"x3",$T:$U,2,FALSE),"")</f>
        <v/>
      </c>
      <c r="E30" s="13"/>
      <c r="F30" s="12" t="str">
        <f ca="1">IFERROR(VLOOKUP(DAY(F28)&amp;"x3",$T:$U,2,FALSE),"")</f>
        <v/>
      </c>
      <c r="G30" s="13"/>
      <c r="H30" s="12" t="str">
        <f ca="1">IFERROR(VLOOKUP(DAY(H28)&amp;"x3",$T:$U,2,FALSE),"")</f>
        <v/>
      </c>
      <c r="I30" s="13"/>
      <c r="J30" s="12" t="str">
        <f ca="1">IFERROR(VLOOKUP(DAY(J28)&amp;"x3",$T:$U,2,FALSE),"")</f>
        <v/>
      </c>
      <c r="K30" s="13"/>
      <c r="L30" s="12" t="str">
        <f ca="1">IFERROR(VLOOKUP(DAY(L28)&amp;"x3",$T:$U,2,FALSE),"")</f>
        <v/>
      </c>
      <c r="M30" s="13"/>
      <c r="N30" s="12" t="str">
        <f ca="1">IFERROR(VLOOKUP(DAY(N28)&amp;"x3",$T:$U,2,FALSE),"")</f>
        <v/>
      </c>
      <c r="O30" s="13"/>
      <c r="Q30" s="7" t="str">
        <f t="shared" si="0"/>
        <v>2x27</v>
      </c>
      <c r="R30" s="8" t="str">
        <f>IFERROR(VLOOKUP(Q30,Calendar!$AF:$AH,2,FALSE),"")</f>
        <v/>
      </c>
      <c r="S30" s="7" t="str">
        <f t="shared" si="1"/>
        <v/>
      </c>
      <c r="T30" s="8" t="str">
        <f>S30&amp;"x"&amp;COUNTIF($S$3:S30,S30)</f>
        <v>x27</v>
      </c>
      <c r="U30" s="9" t="str">
        <f>IFERROR(VLOOKUP(Q30,Calendar!$AF:$AH,3,FALSE),"")</f>
        <v/>
      </c>
    </row>
    <row r="31" spans="2:21" x14ac:dyDescent="0.25">
      <c r="B31" s="12" t="str">
        <f ca="1">IFERROR(VLOOKUP(DAY(B28)&amp;"x4",$T:$U,2,FALSE),"")</f>
        <v/>
      </c>
      <c r="C31" s="13"/>
      <c r="D31" s="12" t="str">
        <f ca="1">IFERROR(VLOOKUP(DAY(D28)&amp;"x4",$T:$U,2,FALSE),"")</f>
        <v/>
      </c>
      <c r="E31" s="13"/>
      <c r="F31" s="12" t="str">
        <f ca="1">IFERROR(VLOOKUP(DAY(F28)&amp;"x4",$T:$U,2,FALSE),"")</f>
        <v/>
      </c>
      <c r="G31" s="13"/>
      <c r="H31" s="12" t="str">
        <f ca="1">IFERROR(VLOOKUP(DAY(H28)&amp;"x4",$T:$U,2,FALSE),"")</f>
        <v/>
      </c>
      <c r="I31" s="13"/>
      <c r="J31" s="12" t="str">
        <f ca="1">IFERROR(VLOOKUP(DAY(J28)&amp;"x4",$T:$U,2,FALSE),"")</f>
        <v/>
      </c>
      <c r="K31" s="13"/>
      <c r="L31" s="12" t="str">
        <f ca="1">IFERROR(VLOOKUP(DAY(L28)&amp;"x4",$T:$U,2,FALSE),"")</f>
        <v/>
      </c>
      <c r="M31" s="13"/>
      <c r="N31" s="12" t="str">
        <f ca="1">IFERROR(VLOOKUP(DAY(N28)&amp;"x4",$T:$U,2,FALSE),"")</f>
        <v/>
      </c>
      <c r="O31" s="13"/>
      <c r="Q31" s="7" t="str">
        <f t="shared" si="0"/>
        <v>2x28</v>
      </c>
      <c r="R31" s="8" t="str">
        <f>IFERROR(VLOOKUP(Q31,Calendar!$AF:$AH,2,FALSE),"")</f>
        <v/>
      </c>
      <c r="S31" s="7" t="str">
        <f t="shared" si="1"/>
        <v/>
      </c>
      <c r="T31" s="8" t="str">
        <f>S31&amp;"x"&amp;COUNTIF($S$3:S31,S31)</f>
        <v>x28</v>
      </c>
      <c r="U31" s="9" t="str">
        <f>IFERROR(VLOOKUP(Q31,Calendar!$AF:$AH,3,FALSE),"")</f>
        <v/>
      </c>
    </row>
    <row r="32" spans="2:21" x14ac:dyDescent="0.25">
      <c r="B32" s="12" t="str">
        <f ca="1">IFERROR(VLOOKUP(DAY(B28)&amp;"x5",$T:$U,2,FALSE),"")</f>
        <v/>
      </c>
      <c r="C32" s="13"/>
      <c r="D32" s="12" t="str">
        <f ca="1">IFERROR(VLOOKUP(DAY(D28)&amp;"x5",$T:$U,2,FALSE),"")</f>
        <v/>
      </c>
      <c r="E32" s="13"/>
      <c r="F32" s="12" t="str">
        <f ca="1">IFERROR(VLOOKUP(DAY(F28)&amp;"x5",$T:$U,2,FALSE),"")</f>
        <v/>
      </c>
      <c r="G32" s="13"/>
      <c r="H32" s="12" t="str">
        <f ca="1">IFERROR(VLOOKUP(DAY(H28)&amp;"x5",$T:$U,2,FALSE),"")</f>
        <v/>
      </c>
      <c r="I32" s="13"/>
      <c r="J32" s="12" t="str">
        <f ca="1">IFERROR(VLOOKUP(DAY(J28)&amp;"x5",$T:$U,2,FALSE),"")</f>
        <v/>
      </c>
      <c r="K32" s="13"/>
      <c r="L32" s="12" t="str">
        <f ca="1">IFERROR(VLOOKUP(DAY(L28)&amp;"x5",$T:$U,2,FALSE),"")</f>
        <v/>
      </c>
      <c r="M32" s="13"/>
      <c r="N32" s="12" t="str">
        <f ca="1">IFERROR(VLOOKUP(DAY(N28)&amp;"x5",$T:$U,2,FALSE),"")</f>
        <v/>
      </c>
      <c r="O32" s="13"/>
      <c r="Q32" s="7" t="str">
        <f t="shared" si="0"/>
        <v>2x29</v>
      </c>
      <c r="R32" s="8" t="str">
        <f>IFERROR(VLOOKUP(Q32,Calendar!$AF:$AH,2,FALSE),"")</f>
        <v/>
      </c>
      <c r="S32" s="7" t="str">
        <f t="shared" si="1"/>
        <v/>
      </c>
      <c r="T32" s="8" t="str">
        <f>S32&amp;"x"&amp;COUNTIF($S$3:S32,S32)</f>
        <v>x29</v>
      </c>
      <c r="U32" s="9" t="str">
        <f>IFERROR(VLOOKUP(Q32,Calendar!$AF:$AH,3,FALSE),"")</f>
        <v/>
      </c>
    </row>
    <row r="33" spans="2:21" x14ac:dyDescent="0.25">
      <c r="B33" s="14" t="str">
        <f ca="1">IFERROR(VLOOKUP(DAY(B28)&amp;"x6",$T:$U,2,FALSE),"")</f>
        <v/>
      </c>
      <c r="C33" s="15"/>
      <c r="D33" s="14" t="str">
        <f ca="1">IFERROR(VLOOKUP(DAY(D28)&amp;"x6",$T:$U,2,FALSE),"")</f>
        <v/>
      </c>
      <c r="E33" s="15"/>
      <c r="F33" s="14" t="str">
        <f ca="1">IFERROR(VLOOKUP(DAY(F28)&amp;"x6",$T:$U,2,FALSE),"")</f>
        <v/>
      </c>
      <c r="G33" s="15"/>
      <c r="H33" s="14" t="str">
        <f ca="1">IFERROR(VLOOKUP(DAY(H28)&amp;"x6",$T:$U,2,FALSE),"")</f>
        <v/>
      </c>
      <c r="I33" s="15"/>
      <c r="J33" s="14" t="str">
        <f ca="1">IFERROR(VLOOKUP(DAY(J28)&amp;"x6",$T:$U,2,FALSE),"")</f>
        <v/>
      </c>
      <c r="K33" s="15"/>
      <c r="L33" s="14" t="str">
        <f ca="1">IFERROR(VLOOKUP(DAY(L28)&amp;"x6",$T:$U,2,FALSE),"")</f>
        <v/>
      </c>
      <c r="M33" s="15"/>
      <c r="N33" s="14" t="str">
        <f ca="1">IFERROR(VLOOKUP(DAY(N28)&amp;"x6",$T:$U,2,FALSE),"")</f>
        <v/>
      </c>
      <c r="O33" s="15"/>
      <c r="Q33" s="7" t="str">
        <f t="shared" si="0"/>
        <v>2x30</v>
      </c>
      <c r="R33" s="8" t="str">
        <f>IFERROR(VLOOKUP(Q33,Calendar!$AF:$AH,2,FALSE),"")</f>
        <v/>
      </c>
      <c r="S33" s="7" t="str">
        <f t="shared" si="1"/>
        <v/>
      </c>
      <c r="T33" s="8" t="str">
        <f>S33&amp;"x"&amp;COUNTIF($S$3:S33,S33)</f>
        <v>x30</v>
      </c>
      <c r="U33" s="9" t="str">
        <f>IFERROR(VLOOKUP(Q33,Calendar!$AF:$AH,3,FALSE),"")</f>
        <v/>
      </c>
    </row>
    <row r="34" spans="2:21" ht="15" customHeight="1" x14ac:dyDescent="0.25">
      <c r="B34" s="5" t="str">
        <f ca="1">OFFSET(Calendar!K9,5,0)</f>
        <v/>
      </c>
      <c r="C34" s="6" t="str">
        <f ca="1">IFERROR(VLOOKUP(DAY(B34)&amp;"x1",$T:$U,2,FALSE),"")</f>
        <v/>
      </c>
      <c r="D34" s="5" t="str">
        <f ca="1">OFFSET(Calendar!K9,5,1)</f>
        <v/>
      </c>
      <c r="E34" s="6" t="str">
        <f ca="1">IFERROR(VLOOKUP(DAY(D34)&amp;"x1",$T:$U,2,FALSE),"")</f>
        <v/>
      </c>
      <c r="F34" s="5" t="str">
        <f ca="1">OFFSET(Calendar!K9,5,2)</f>
        <v/>
      </c>
      <c r="G34" s="6" t="str">
        <f ca="1">IFERROR(VLOOKUP(DAY(F34)&amp;"x1",$T:$U,2,FALSE),"")</f>
        <v/>
      </c>
      <c r="H34" s="5" t="str">
        <f ca="1">OFFSET(Calendar!K9,5,3)</f>
        <v/>
      </c>
      <c r="I34" s="6" t="str">
        <f ca="1">IFERROR(VLOOKUP(DAY(H34)&amp;"x1",$T:$U,2,FALSE),"")</f>
        <v/>
      </c>
      <c r="J34" s="5" t="str">
        <f ca="1">OFFSET(Calendar!K9,5,4)</f>
        <v/>
      </c>
      <c r="K34" s="6" t="str">
        <f ca="1">IFERROR(VLOOKUP(DAY(J34)&amp;"x1",$T:$U,2,FALSE),"")</f>
        <v/>
      </c>
      <c r="L34" s="5" t="str">
        <f ca="1">OFFSET(Calendar!K9,5,5)</f>
        <v/>
      </c>
      <c r="M34" s="6" t="str">
        <f ca="1">IFERROR(VLOOKUP(DAY(L34)&amp;"x1",$T:$U,2,FALSE),"")</f>
        <v/>
      </c>
      <c r="N34" s="5" t="str">
        <f ca="1">OFFSET(Calendar!K9,5,6)</f>
        <v/>
      </c>
      <c r="O34" s="6" t="str">
        <f ca="1">IFERROR(VLOOKUP(DAY(N34)&amp;"x1",$T:$U,2,FALSE),"")</f>
        <v/>
      </c>
      <c r="Q34" s="7" t="str">
        <f t="shared" si="0"/>
        <v>2x31</v>
      </c>
      <c r="R34" s="8" t="str">
        <f>IFERROR(VLOOKUP(Q34,Calendar!$AF:$AH,2,FALSE),"")</f>
        <v/>
      </c>
      <c r="S34" s="7" t="str">
        <f t="shared" si="1"/>
        <v/>
      </c>
      <c r="T34" s="8" t="str">
        <f>S34&amp;"x"&amp;COUNTIF($S$3:S34,S34)</f>
        <v>x31</v>
      </c>
      <c r="U34" s="9" t="str">
        <f>IFERROR(VLOOKUP(Q34,Calendar!$AF:$AH,3,FALSE),"")</f>
        <v/>
      </c>
    </row>
    <row r="35" spans="2:21" ht="15" customHeight="1" x14ac:dyDescent="0.25">
      <c r="B35" s="10"/>
      <c r="C35" s="11" t="str">
        <f ca="1">IFERROR(VLOOKUP(DAY(B34)&amp;"x2",$T:$U,2,FALSE),"")</f>
        <v/>
      </c>
      <c r="D35" s="10"/>
      <c r="E35" s="11" t="str">
        <f ca="1">IFERROR(VLOOKUP(DAY(D34)&amp;"x2",$T:$U,2,FALSE),"")</f>
        <v/>
      </c>
      <c r="F35" s="10"/>
      <c r="G35" s="11" t="str">
        <f ca="1">IFERROR(VLOOKUP(DAY(F34)&amp;"x2",$T:$U,2,FALSE),"")</f>
        <v/>
      </c>
      <c r="H35" s="10"/>
      <c r="I35" s="11" t="str">
        <f ca="1">IFERROR(VLOOKUP(DAY(H34)&amp;"x2",$T:$U,2,FALSE),"")</f>
        <v/>
      </c>
      <c r="J35" s="10"/>
      <c r="K35" s="11" t="str">
        <f ca="1">IFERROR(VLOOKUP(DAY(J34)&amp;"x2",$T:$U,2,FALSE),"")</f>
        <v/>
      </c>
      <c r="L35" s="10"/>
      <c r="M35" s="11" t="str">
        <f ca="1">IFERROR(VLOOKUP(DAY(L34)&amp;"x2",$T:$U,2,FALSE),"")</f>
        <v/>
      </c>
      <c r="N35" s="10"/>
      <c r="O35" s="11" t="str">
        <f ca="1">IFERROR(VLOOKUP(DAY(N34)&amp;"x2",$T:$U,2,FALSE),"")</f>
        <v/>
      </c>
      <c r="Q35" s="7" t="str">
        <f t="shared" si="0"/>
        <v>2x32</v>
      </c>
      <c r="R35" s="8" t="str">
        <f>IFERROR(VLOOKUP(Q35,Calendar!$AF:$AH,2,FALSE),"")</f>
        <v/>
      </c>
      <c r="S35" s="7" t="str">
        <f t="shared" si="1"/>
        <v/>
      </c>
      <c r="T35" s="8" t="str">
        <f>S35&amp;"x"&amp;COUNTIF($S$3:S35,S35)</f>
        <v>x32</v>
      </c>
      <c r="U35" s="9" t="str">
        <f>IFERROR(VLOOKUP(Q35,Calendar!$AF:$AH,3,FALSE),"")</f>
        <v/>
      </c>
    </row>
    <row r="36" spans="2:21" x14ac:dyDescent="0.25">
      <c r="B36" s="12" t="str">
        <f ca="1">IFERROR(VLOOKUP(DAY(B34)&amp;"x3",$T:$U,2,FALSE),"")</f>
        <v/>
      </c>
      <c r="C36" s="13"/>
      <c r="D36" s="12" t="str">
        <f ca="1">IFERROR(VLOOKUP(DAY(D34)&amp;"x3",$T:$U,2,FALSE),"")</f>
        <v/>
      </c>
      <c r="E36" s="13"/>
      <c r="F36" s="12" t="str">
        <f ca="1">IFERROR(VLOOKUP(DAY(F34)&amp;"x3",$T:$U,2,FALSE),"")</f>
        <v/>
      </c>
      <c r="G36" s="13"/>
      <c r="H36" s="12" t="str">
        <f ca="1">IFERROR(VLOOKUP(DAY(H34)&amp;"x3",$T:$U,2,FALSE),"")</f>
        <v/>
      </c>
      <c r="I36" s="13"/>
      <c r="J36" s="12" t="str">
        <f ca="1">IFERROR(VLOOKUP(DAY(J34)&amp;"x3",$T:$U,2,FALSE),"")</f>
        <v/>
      </c>
      <c r="K36" s="13"/>
      <c r="L36" s="12" t="str">
        <f ca="1">IFERROR(VLOOKUP(DAY(L34)&amp;"x3",$T:$U,2,FALSE),"")</f>
        <v/>
      </c>
      <c r="M36" s="13"/>
      <c r="N36" s="12" t="str">
        <f ca="1">IFERROR(VLOOKUP(DAY(N34)&amp;"x3",$T:$U,2,FALSE),"")</f>
        <v/>
      </c>
      <c r="O36" s="13"/>
      <c r="Q36" s="7" t="str">
        <f t="shared" si="0"/>
        <v>2x33</v>
      </c>
      <c r="R36" s="8" t="str">
        <f>IFERROR(VLOOKUP(Q36,Calendar!$AF:$AH,2,FALSE),"")</f>
        <v/>
      </c>
      <c r="S36" s="7" t="str">
        <f t="shared" si="1"/>
        <v/>
      </c>
      <c r="T36" s="8" t="str">
        <f>S36&amp;"x"&amp;COUNTIF($S$3:S36,S36)</f>
        <v>x33</v>
      </c>
      <c r="U36" s="9" t="str">
        <f>IFERROR(VLOOKUP(Q36,Calendar!$AF:$AH,3,FALSE),"")</f>
        <v/>
      </c>
    </row>
    <row r="37" spans="2:21" x14ac:dyDescent="0.25">
      <c r="B37" s="12" t="str">
        <f ca="1">IFERROR(VLOOKUP(DAY(B34)&amp;"x4",$T:$U,2,FALSE),"")</f>
        <v/>
      </c>
      <c r="C37" s="13"/>
      <c r="D37" s="12" t="str">
        <f ca="1">IFERROR(VLOOKUP(DAY(D34)&amp;"x4",$T:$U,2,FALSE),"")</f>
        <v/>
      </c>
      <c r="E37" s="13"/>
      <c r="F37" s="12" t="str">
        <f ca="1">IFERROR(VLOOKUP(DAY(F34)&amp;"x4",$T:$U,2,FALSE),"")</f>
        <v/>
      </c>
      <c r="G37" s="13"/>
      <c r="H37" s="12" t="str">
        <f ca="1">IFERROR(VLOOKUP(DAY(H34)&amp;"x4",$T:$U,2,FALSE),"")</f>
        <v/>
      </c>
      <c r="I37" s="13"/>
      <c r="J37" s="12" t="str">
        <f ca="1">IFERROR(VLOOKUP(DAY(J34)&amp;"x4",$T:$U,2,FALSE),"")</f>
        <v/>
      </c>
      <c r="K37" s="13"/>
      <c r="L37" s="12" t="str">
        <f ca="1">IFERROR(VLOOKUP(DAY(L34)&amp;"x4",$T:$U,2,FALSE),"")</f>
        <v/>
      </c>
      <c r="M37" s="13"/>
      <c r="N37" s="12" t="str">
        <f ca="1">IFERROR(VLOOKUP(DAY(N34)&amp;"x4",$T:$U,2,FALSE),"")</f>
        <v/>
      </c>
      <c r="O37" s="13"/>
      <c r="Q37" s="7" t="str">
        <f t="shared" si="0"/>
        <v>2x34</v>
      </c>
      <c r="R37" s="8" t="str">
        <f>IFERROR(VLOOKUP(Q37,Calendar!$AF:$AH,2,FALSE),"")</f>
        <v/>
      </c>
      <c r="S37" s="7" t="str">
        <f t="shared" si="1"/>
        <v/>
      </c>
      <c r="T37" s="8" t="str">
        <f>S37&amp;"x"&amp;COUNTIF($S$3:S37,S37)</f>
        <v>x34</v>
      </c>
      <c r="U37" s="9" t="str">
        <f>IFERROR(VLOOKUP(Q37,Calendar!$AF:$AH,3,FALSE),"")</f>
        <v/>
      </c>
    </row>
    <row r="38" spans="2:21" x14ac:dyDescent="0.25">
      <c r="B38" s="12" t="str">
        <f ca="1">IFERROR(VLOOKUP(DAY(B34)&amp;"x5",$T:$U,2,FALSE),"")</f>
        <v/>
      </c>
      <c r="C38" s="13"/>
      <c r="D38" s="12" t="str">
        <f ca="1">IFERROR(VLOOKUP(DAY(D34)&amp;"x5",$T:$U,2,FALSE),"")</f>
        <v/>
      </c>
      <c r="E38" s="13"/>
      <c r="F38" s="12" t="str">
        <f ca="1">IFERROR(VLOOKUP(DAY(F34)&amp;"x5",$T:$U,2,FALSE),"")</f>
        <v/>
      </c>
      <c r="G38" s="13"/>
      <c r="H38" s="12" t="str">
        <f ca="1">IFERROR(VLOOKUP(DAY(H34)&amp;"x5",$T:$U,2,FALSE),"")</f>
        <v/>
      </c>
      <c r="I38" s="13"/>
      <c r="J38" s="12" t="str">
        <f ca="1">IFERROR(VLOOKUP(DAY(J34)&amp;"x5",$T:$U,2,FALSE),"")</f>
        <v/>
      </c>
      <c r="K38" s="13"/>
      <c r="L38" s="12" t="str">
        <f ca="1">IFERROR(VLOOKUP(DAY(L34)&amp;"x5",$T:$U,2,FALSE),"")</f>
        <v/>
      </c>
      <c r="M38" s="13"/>
      <c r="N38" s="12" t="str">
        <f ca="1">IFERROR(VLOOKUP(DAY(N34)&amp;"x5",$T:$U,2,FALSE),"")</f>
        <v/>
      </c>
      <c r="O38" s="13"/>
      <c r="Q38" s="7" t="str">
        <f t="shared" si="0"/>
        <v>2x35</v>
      </c>
      <c r="R38" s="8" t="str">
        <f>IFERROR(VLOOKUP(Q38,Calendar!$AF:$AH,2,FALSE),"")</f>
        <v/>
      </c>
      <c r="S38" s="7" t="str">
        <f t="shared" si="1"/>
        <v/>
      </c>
      <c r="T38" s="8" t="str">
        <f>S38&amp;"x"&amp;COUNTIF($S$3:S38,S38)</f>
        <v>x35</v>
      </c>
      <c r="U38" s="9" t="str">
        <f>IFERROR(VLOOKUP(Q38,Calendar!$AF:$AH,3,FALSE),"")</f>
        <v/>
      </c>
    </row>
    <row r="39" spans="2:21" x14ac:dyDescent="0.25">
      <c r="B39" s="14" t="str">
        <f ca="1">IFERROR(VLOOKUP(DAY(B34)&amp;"x6",$T:$U,2,FALSE),"")</f>
        <v/>
      </c>
      <c r="C39" s="15"/>
      <c r="D39" s="14" t="str">
        <f ca="1">IFERROR(VLOOKUP(DAY(D34)&amp;"x6",$T:$U,2,FALSE),"")</f>
        <v/>
      </c>
      <c r="E39" s="15"/>
      <c r="F39" s="14" t="str">
        <f ca="1">IFERROR(VLOOKUP(DAY(F34)&amp;"x6",$T:$U,2,FALSE),"")</f>
        <v/>
      </c>
      <c r="G39" s="15"/>
      <c r="H39" s="14" t="str">
        <f ca="1">IFERROR(VLOOKUP(DAY(H34)&amp;"x6",$T:$U,2,FALSE),"")</f>
        <v/>
      </c>
      <c r="I39" s="15"/>
      <c r="J39" s="14" t="str">
        <f ca="1">IFERROR(VLOOKUP(DAY(J34)&amp;"x6",$T:$U,2,FALSE),"")</f>
        <v/>
      </c>
      <c r="K39" s="15"/>
      <c r="L39" s="14" t="str">
        <f ca="1">IFERROR(VLOOKUP(DAY(L34)&amp;"x6",$T:$U,2,FALSE),"")</f>
        <v/>
      </c>
      <c r="M39" s="15"/>
      <c r="N39" s="14" t="str">
        <f ca="1">IFERROR(VLOOKUP(DAY(N34)&amp;"x6",$T:$U,2,FALSE),"")</f>
        <v/>
      </c>
      <c r="O39" s="15"/>
      <c r="Q39" s="7" t="str">
        <f t="shared" si="0"/>
        <v>2x36</v>
      </c>
      <c r="R39" s="8" t="str">
        <f>IFERROR(VLOOKUP(Q39,Calendar!$AF:$AH,2,FALSE),"")</f>
        <v/>
      </c>
      <c r="S39" s="7" t="str">
        <f t="shared" si="1"/>
        <v/>
      </c>
      <c r="T39" s="8" t="str">
        <f>S39&amp;"x"&amp;COUNTIF($S$3:S39,S39)</f>
        <v>x36</v>
      </c>
      <c r="U39" s="9" t="str">
        <f>IFERROR(VLOOKUP(Q39,Calendar!$AF:$AH,3,FALSE),"")</f>
        <v/>
      </c>
    </row>
  </sheetData>
  <sheetProtection sheet="1" objects="1" scenarios="1"/>
  <mergeCells count="218">
    <mergeCell ref="N38:O38"/>
    <mergeCell ref="B39:C39"/>
    <mergeCell ref="D39:E39"/>
    <mergeCell ref="F39:G39"/>
    <mergeCell ref="H39:I39"/>
    <mergeCell ref="J39:K39"/>
    <mergeCell ref="L39:M39"/>
    <mergeCell ref="N39:O39"/>
    <mergeCell ref="B38:C38"/>
    <mergeCell ref="D38:E38"/>
    <mergeCell ref="F38:G38"/>
    <mergeCell ref="H38:I38"/>
    <mergeCell ref="J38:K38"/>
    <mergeCell ref="L38:M38"/>
    <mergeCell ref="N36:O36"/>
    <mergeCell ref="B37:C37"/>
    <mergeCell ref="D37:E37"/>
    <mergeCell ref="F37:G37"/>
    <mergeCell ref="H37:I37"/>
    <mergeCell ref="J37:K37"/>
    <mergeCell ref="L37:M37"/>
    <mergeCell ref="N37:O37"/>
    <mergeCell ref="B36:C36"/>
    <mergeCell ref="D36:E36"/>
    <mergeCell ref="F36:G36"/>
    <mergeCell ref="H36:I36"/>
    <mergeCell ref="J36:K36"/>
    <mergeCell ref="L36:M36"/>
    <mergeCell ref="N33:O33"/>
    <mergeCell ref="B34:B35"/>
    <mergeCell ref="D34:D35"/>
    <mergeCell ref="F34:F35"/>
    <mergeCell ref="H34:H35"/>
    <mergeCell ref="J34:J35"/>
    <mergeCell ref="L34:L35"/>
    <mergeCell ref="N34:N35"/>
    <mergeCell ref="B33:C33"/>
    <mergeCell ref="D33:E33"/>
    <mergeCell ref="F33:G33"/>
    <mergeCell ref="H33:I33"/>
    <mergeCell ref="J33:K33"/>
    <mergeCell ref="L33:M33"/>
    <mergeCell ref="N31:O31"/>
    <mergeCell ref="B32:C32"/>
    <mergeCell ref="D32:E32"/>
    <mergeCell ref="F32:G32"/>
    <mergeCell ref="H32:I32"/>
    <mergeCell ref="J32:K32"/>
    <mergeCell ref="L32:M32"/>
    <mergeCell ref="N32:O32"/>
    <mergeCell ref="B31:C31"/>
    <mergeCell ref="D31:E31"/>
    <mergeCell ref="F31:G31"/>
    <mergeCell ref="H31:I31"/>
    <mergeCell ref="J31:K31"/>
    <mergeCell ref="L31:M31"/>
    <mergeCell ref="N28:N29"/>
    <mergeCell ref="B30:C30"/>
    <mergeCell ref="D30:E30"/>
    <mergeCell ref="F30:G30"/>
    <mergeCell ref="H30:I30"/>
    <mergeCell ref="J30:K30"/>
    <mergeCell ref="L30:M30"/>
    <mergeCell ref="N30:O30"/>
    <mergeCell ref="B28:B29"/>
    <mergeCell ref="D28:D29"/>
    <mergeCell ref="F28:F29"/>
    <mergeCell ref="H28:H29"/>
    <mergeCell ref="J28:J29"/>
    <mergeCell ref="L28:L29"/>
    <mergeCell ref="N26:O26"/>
    <mergeCell ref="B27:C27"/>
    <mergeCell ref="D27:E27"/>
    <mergeCell ref="F27:G27"/>
    <mergeCell ref="H27:I27"/>
    <mergeCell ref="J27:K27"/>
    <mergeCell ref="L27:M27"/>
    <mergeCell ref="N27:O27"/>
    <mergeCell ref="B26:C26"/>
    <mergeCell ref="D26:E26"/>
    <mergeCell ref="F26:G26"/>
    <mergeCell ref="H26:I26"/>
    <mergeCell ref="J26:K26"/>
    <mergeCell ref="L26:M26"/>
    <mergeCell ref="N24:O24"/>
    <mergeCell ref="B25:C25"/>
    <mergeCell ref="D25:E25"/>
    <mergeCell ref="F25:G25"/>
    <mergeCell ref="H25:I25"/>
    <mergeCell ref="J25:K25"/>
    <mergeCell ref="L25:M25"/>
    <mergeCell ref="N25:O25"/>
    <mergeCell ref="B24:C24"/>
    <mergeCell ref="D24:E24"/>
    <mergeCell ref="F24:G24"/>
    <mergeCell ref="H24:I24"/>
    <mergeCell ref="J24:K24"/>
    <mergeCell ref="L24:M24"/>
    <mergeCell ref="N21:O21"/>
    <mergeCell ref="B22:B23"/>
    <mergeCell ref="D22:D23"/>
    <mergeCell ref="F22:F23"/>
    <mergeCell ref="H22:H23"/>
    <mergeCell ref="J22:J23"/>
    <mergeCell ref="L22:L23"/>
    <mergeCell ref="N22:N23"/>
    <mergeCell ref="B21:C21"/>
    <mergeCell ref="D21:E21"/>
    <mergeCell ref="F21:G21"/>
    <mergeCell ref="H21:I21"/>
    <mergeCell ref="J21:K21"/>
    <mergeCell ref="L21:M21"/>
    <mergeCell ref="N19:O19"/>
    <mergeCell ref="B20:C20"/>
    <mergeCell ref="D20:E20"/>
    <mergeCell ref="F20:G20"/>
    <mergeCell ref="H20:I20"/>
    <mergeCell ref="J20:K20"/>
    <mergeCell ref="L20:M20"/>
    <mergeCell ref="N20:O20"/>
    <mergeCell ref="B19:C19"/>
    <mergeCell ref="D19:E19"/>
    <mergeCell ref="F19:G19"/>
    <mergeCell ref="H19:I19"/>
    <mergeCell ref="J19:K19"/>
    <mergeCell ref="L19:M19"/>
    <mergeCell ref="N16:N17"/>
    <mergeCell ref="B18:C18"/>
    <mergeCell ref="D18:E18"/>
    <mergeCell ref="F18:G18"/>
    <mergeCell ref="H18:I18"/>
    <mergeCell ref="J18:K18"/>
    <mergeCell ref="L18:M18"/>
    <mergeCell ref="N18:O18"/>
    <mergeCell ref="B16:B17"/>
    <mergeCell ref="D16:D17"/>
    <mergeCell ref="F16:F17"/>
    <mergeCell ref="H16:H17"/>
    <mergeCell ref="J16:J17"/>
    <mergeCell ref="L16:L17"/>
    <mergeCell ref="N14:O14"/>
    <mergeCell ref="B15:C15"/>
    <mergeCell ref="D15:E15"/>
    <mergeCell ref="F15:G15"/>
    <mergeCell ref="H15:I15"/>
    <mergeCell ref="J15:K15"/>
    <mergeCell ref="L15:M15"/>
    <mergeCell ref="N15:O15"/>
    <mergeCell ref="B14:C14"/>
    <mergeCell ref="D14:E14"/>
    <mergeCell ref="F14:G14"/>
    <mergeCell ref="H14:I14"/>
    <mergeCell ref="J14:K14"/>
    <mergeCell ref="L14:M14"/>
    <mergeCell ref="N12:O12"/>
    <mergeCell ref="B13:C13"/>
    <mergeCell ref="D13:E13"/>
    <mergeCell ref="F13:G13"/>
    <mergeCell ref="H13:I13"/>
    <mergeCell ref="J13:K13"/>
    <mergeCell ref="L13:M13"/>
    <mergeCell ref="N13:O13"/>
    <mergeCell ref="B12:C12"/>
    <mergeCell ref="D12:E12"/>
    <mergeCell ref="F12:G12"/>
    <mergeCell ref="H12:I12"/>
    <mergeCell ref="J12:K12"/>
    <mergeCell ref="L12:M12"/>
    <mergeCell ref="N9:O9"/>
    <mergeCell ref="B10:B11"/>
    <mergeCell ref="D10:D11"/>
    <mergeCell ref="F10:F11"/>
    <mergeCell ref="H10:H11"/>
    <mergeCell ref="J10:J11"/>
    <mergeCell ref="L10:L11"/>
    <mergeCell ref="N10:N11"/>
    <mergeCell ref="B9:C9"/>
    <mergeCell ref="D9:E9"/>
    <mergeCell ref="F9:G9"/>
    <mergeCell ref="H9:I9"/>
    <mergeCell ref="J9:K9"/>
    <mergeCell ref="L9:M9"/>
    <mergeCell ref="N7:O7"/>
    <mergeCell ref="B8:C8"/>
    <mergeCell ref="D8:E8"/>
    <mergeCell ref="F8:G8"/>
    <mergeCell ref="H8:I8"/>
    <mergeCell ref="J8:K8"/>
    <mergeCell ref="L8:M8"/>
    <mergeCell ref="N8:O8"/>
    <mergeCell ref="B7:C7"/>
    <mergeCell ref="D7:E7"/>
    <mergeCell ref="F7:G7"/>
    <mergeCell ref="H7:I7"/>
    <mergeCell ref="J7:K7"/>
    <mergeCell ref="L7:M7"/>
    <mergeCell ref="N4:N5"/>
    <mergeCell ref="B6:C6"/>
    <mergeCell ref="D6:E6"/>
    <mergeCell ref="F6:G6"/>
    <mergeCell ref="H6:I6"/>
    <mergeCell ref="J6:K6"/>
    <mergeCell ref="L6:M6"/>
    <mergeCell ref="N6:O6"/>
    <mergeCell ref="B4:B5"/>
    <mergeCell ref="D4:D5"/>
    <mergeCell ref="F4:F5"/>
    <mergeCell ref="H4:H5"/>
    <mergeCell ref="J4:J5"/>
    <mergeCell ref="L4:L5"/>
    <mergeCell ref="B1:O1"/>
    <mergeCell ref="B3:C3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  <pageSetup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39"/>
  <sheetViews>
    <sheetView showGridLines="0" zoomScale="80" zoomScaleNormal="80" workbookViewId="0">
      <selection activeCell="F3" sqref="F3:G3"/>
    </sheetView>
  </sheetViews>
  <sheetFormatPr defaultColWidth="3.42578125" defaultRowHeight="15" x14ac:dyDescent="0.25"/>
  <cols>
    <col min="1" max="1" width="3.42578125" style="2"/>
    <col min="2" max="2" width="5.140625" style="16" customWidth="1"/>
    <col min="3" max="3" width="20.42578125" style="16" customWidth="1"/>
    <col min="4" max="4" width="5.140625" style="16" customWidth="1"/>
    <col min="5" max="5" width="20.42578125" style="16" customWidth="1"/>
    <col min="6" max="6" width="5.140625" style="16" customWidth="1"/>
    <col min="7" max="7" width="20.42578125" style="16" customWidth="1"/>
    <col min="8" max="8" width="5.140625" style="16" customWidth="1"/>
    <col min="9" max="9" width="20.42578125" style="16" customWidth="1"/>
    <col min="10" max="10" width="5.140625" style="16" customWidth="1"/>
    <col min="11" max="11" width="20.42578125" style="16" customWidth="1"/>
    <col min="12" max="12" width="5.140625" style="16" customWidth="1"/>
    <col min="13" max="13" width="20.42578125" style="16" customWidth="1"/>
    <col min="14" max="14" width="5.140625" style="16" customWidth="1"/>
    <col min="15" max="15" width="20.42578125" style="16" customWidth="1"/>
    <col min="16" max="16" width="3.42578125" style="2"/>
    <col min="17" max="17" width="5.28515625" style="2" hidden="1" customWidth="1"/>
    <col min="18" max="18" width="8.5703125" style="2" hidden="1" customWidth="1"/>
    <col min="19" max="19" width="7.85546875" style="2" hidden="1" customWidth="1"/>
    <col min="20" max="20" width="8.5703125" style="2" hidden="1" customWidth="1"/>
    <col min="21" max="21" width="16.28515625" style="2" hidden="1" customWidth="1"/>
    <col min="22" max="16384" width="3.42578125" style="2"/>
  </cols>
  <sheetData>
    <row r="1" spans="2:21" ht="37.5" customHeight="1" x14ac:dyDescent="0.65">
      <c r="B1" s="1">
        <f ca="1">OFFSET(Calendar!T9,-2,0)</f>
        <v>41334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3" spans="2:21" ht="18.75" customHeight="1" x14ac:dyDescent="0.2">
      <c r="B3" s="3" t="str">
        <f>VLOOKUP(1,db_wd,3,FALSE)</f>
        <v>Sunday</v>
      </c>
      <c r="C3" s="3"/>
      <c r="D3" s="3" t="str">
        <f>VLOOKUP(2,db_wd,3,FALSE)</f>
        <v>Monday</v>
      </c>
      <c r="E3" s="3"/>
      <c r="F3" s="3" t="str">
        <f>VLOOKUP(3,db_wd,3,FALSE)</f>
        <v>Tuesday</v>
      </c>
      <c r="G3" s="3"/>
      <c r="H3" s="3" t="str">
        <f>VLOOKUP(4,db_wd,3,FALSE)</f>
        <v>Wednesday</v>
      </c>
      <c r="I3" s="3"/>
      <c r="J3" s="3" t="str">
        <f>VLOOKUP(5,db_wd,3,FALSE)</f>
        <v>Thursday</v>
      </c>
      <c r="K3" s="3"/>
      <c r="L3" s="3" t="str">
        <f>VLOOKUP(6,db_wd,3,FALSE)</f>
        <v>Friday</v>
      </c>
      <c r="M3" s="3"/>
      <c r="N3" s="3" t="str">
        <f>VLOOKUP(7,db_wd,3,FALSE)</f>
        <v>Saturday</v>
      </c>
      <c r="O3" s="3"/>
      <c r="Q3" s="4">
        <v>3</v>
      </c>
      <c r="R3" s="4"/>
      <c r="S3" s="4" t="s">
        <v>60</v>
      </c>
      <c r="T3" s="4"/>
      <c r="U3" s="4"/>
    </row>
    <row r="4" spans="2:21" ht="15" customHeight="1" x14ac:dyDescent="0.25">
      <c r="B4" s="5" t="str">
        <f ca="1">OFFSET(Calendar!T9,0,0)</f>
        <v/>
      </c>
      <c r="C4" s="6" t="str">
        <f ca="1">IFERROR(VLOOKUP(DAY(B4)&amp;"x1",$T:$U,2,FALSE),"")</f>
        <v/>
      </c>
      <c r="D4" s="5" t="str">
        <f ca="1">OFFSET(Calendar!T9,0,1)</f>
        <v/>
      </c>
      <c r="E4" s="6" t="str">
        <f ca="1">IFERROR(VLOOKUP(DAY(D4)&amp;"x1",$T:$U,2,FALSE),"")</f>
        <v/>
      </c>
      <c r="F4" s="5" t="str">
        <f ca="1">OFFSET(Calendar!T9,0,2)</f>
        <v/>
      </c>
      <c r="G4" s="6" t="str">
        <f ca="1">IFERROR(VLOOKUP(DAY(F4)&amp;"x1",$T:$U,2,FALSE),"")</f>
        <v/>
      </c>
      <c r="H4" s="5" t="str">
        <f ca="1">OFFSET(Calendar!T9,0,3)</f>
        <v/>
      </c>
      <c r="I4" s="6" t="str">
        <f ca="1">IFERROR(VLOOKUP(DAY(H4)&amp;"x1",$T:$U,2,FALSE),"")</f>
        <v/>
      </c>
      <c r="J4" s="5" t="str">
        <f ca="1">OFFSET(Calendar!T9,0,4)</f>
        <v/>
      </c>
      <c r="K4" s="6" t="str">
        <f ca="1">IFERROR(VLOOKUP(DAY(J4)&amp;"x1",$T:$U,2,FALSE),"")</f>
        <v/>
      </c>
      <c r="L4" s="5">
        <f ca="1">OFFSET(Calendar!T9,0,5)</f>
        <v>41334</v>
      </c>
      <c r="M4" s="6" t="str">
        <f ca="1">IFERROR(VLOOKUP(DAY(L4)&amp;"x1",$T:$U,2,FALSE),"")</f>
        <v/>
      </c>
      <c r="N4" s="5">
        <f ca="1">OFFSET(Calendar!T9,0,6)</f>
        <v>41335</v>
      </c>
      <c r="O4" s="6" t="str">
        <f ca="1">IFERROR(VLOOKUP(DAY(N4)&amp;"x1",$T:$U,2,FALSE),"")</f>
        <v/>
      </c>
      <c r="Q4" s="7" t="str">
        <f>$Q$3&amp;"x"&amp;(ROW()-3)</f>
        <v>3x1</v>
      </c>
      <c r="R4" s="8">
        <f>IFERROR(VLOOKUP(Q4,Calendar!$AF:$AH,2,FALSE),"")</f>
        <v>41350</v>
      </c>
      <c r="S4" s="7">
        <f>IF(R4="","",DAY(R4))</f>
        <v>17</v>
      </c>
      <c r="T4" s="8" t="str">
        <f>S4&amp;"x"&amp;COUNTIF($S$3:S4,S4)</f>
        <v>17x1</v>
      </c>
      <c r="U4" s="9" t="str">
        <f>IFERROR(VLOOKUP(Q4,Calendar!$AF:$AH,3,FALSE),"")</f>
        <v>St. Patrick's Day</v>
      </c>
    </row>
    <row r="5" spans="2:21" ht="15" customHeight="1" x14ac:dyDescent="0.25">
      <c r="B5" s="10"/>
      <c r="C5" s="11" t="str">
        <f ca="1">IFERROR(VLOOKUP(DAY(B4)&amp;"x2",$T:$U,2,FALSE),"")</f>
        <v/>
      </c>
      <c r="D5" s="10"/>
      <c r="E5" s="11" t="str">
        <f ca="1">IFERROR(VLOOKUP(DAY(D4)&amp;"x2",$T:$U,2,FALSE),"")</f>
        <v/>
      </c>
      <c r="F5" s="10"/>
      <c r="G5" s="11" t="str">
        <f ca="1">IFERROR(VLOOKUP(DAY(F4)&amp;"x2",$T:$U,2,FALSE),"")</f>
        <v/>
      </c>
      <c r="H5" s="10"/>
      <c r="I5" s="11" t="str">
        <f ca="1">IFERROR(VLOOKUP(DAY(H4)&amp;"x2",$T:$U,2,FALSE),"")</f>
        <v/>
      </c>
      <c r="J5" s="10"/>
      <c r="K5" s="11" t="str">
        <f ca="1">IFERROR(VLOOKUP(DAY(J4)&amp;"x2",$T:$U,2,FALSE),"")</f>
        <v/>
      </c>
      <c r="L5" s="10"/>
      <c r="M5" s="11" t="str">
        <f ca="1">IFERROR(VLOOKUP(DAY(L4)&amp;"x2",$T:$U,2,FALSE),"")</f>
        <v/>
      </c>
      <c r="N5" s="10"/>
      <c r="O5" s="11" t="str">
        <f ca="1">IFERROR(VLOOKUP(DAY(N4)&amp;"x2",$T:$U,2,FALSE),"")</f>
        <v/>
      </c>
      <c r="Q5" s="7" t="str">
        <f t="shared" ref="Q5:Q39" si="0">$Q$3&amp;"x"&amp;(ROW()-3)</f>
        <v>3x2</v>
      </c>
      <c r="R5" s="8">
        <f>IFERROR(VLOOKUP(Q5,Calendar!$AF:$AH,2,FALSE),"")</f>
        <v>41351</v>
      </c>
      <c r="S5" s="7">
        <f t="shared" ref="S5:S39" si="1">IF(R5="","",DAY(R5))</f>
        <v>18</v>
      </c>
      <c r="T5" s="8" t="str">
        <f>S5&amp;"x"&amp;COUNTIF($S$3:S5,S5)</f>
        <v>18x1</v>
      </c>
      <c r="U5" s="9" t="str">
        <f>IFERROR(VLOOKUP(Q5,Calendar!$AF:$AH,3,FALSE),"")</f>
        <v>'St. Patrick's Day' observed</v>
      </c>
    </row>
    <row r="6" spans="2:21" x14ac:dyDescent="0.25">
      <c r="B6" s="12" t="str">
        <f ca="1">IFERROR(VLOOKUP(DAY(B4)&amp;"x3",$T:$U,2,FALSE),"")</f>
        <v/>
      </c>
      <c r="C6" s="13"/>
      <c r="D6" s="12" t="str">
        <f ca="1">IFERROR(VLOOKUP(DAY(D4)&amp;"x3",$T:$U,2,FALSE),"")</f>
        <v/>
      </c>
      <c r="E6" s="13"/>
      <c r="F6" s="12" t="str">
        <f ca="1">IFERROR(VLOOKUP(DAY(F4)&amp;"x3",$T:$U,2,FALSE),"")</f>
        <v/>
      </c>
      <c r="G6" s="13"/>
      <c r="H6" s="12" t="str">
        <f ca="1">IFERROR(VLOOKUP(DAY(H4)&amp;"x3",$T:$U,2,FALSE),"")</f>
        <v/>
      </c>
      <c r="I6" s="13"/>
      <c r="J6" s="12" t="str">
        <f ca="1">IFERROR(VLOOKUP(DAY(J4)&amp;"x3",$T:$U,2,FALSE),"")</f>
        <v/>
      </c>
      <c r="K6" s="13"/>
      <c r="L6" s="12" t="str">
        <f ca="1">IFERROR(VLOOKUP(DAY(L4)&amp;"x3",$T:$U,2,FALSE),"")</f>
        <v/>
      </c>
      <c r="M6" s="13"/>
      <c r="N6" s="12" t="str">
        <f ca="1">IFERROR(VLOOKUP(DAY(N4)&amp;"x3",$T:$U,2,FALSE),"")</f>
        <v/>
      </c>
      <c r="O6" s="13"/>
      <c r="Q6" s="7" t="str">
        <f t="shared" si="0"/>
        <v>3x3</v>
      </c>
      <c r="R6" s="8">
        <f>IFERROR(VLOOKUP(Q6,Calendar!$AF:$AH,2,FALSE),"")</f>
        <v>41362</v>
      </c>
      <c r="S6" s="7">
        <f t="shared" si="1"/>
        <v>29</v>
      </c>
      <c r="T6" s="8" t="str">
        <f>S6&amp;"x"&amp;COUNTIF($S$3:S6,S6)</f>
        <v>29x1</v>
      </c>
      <c r="U6" s="9" t="str">
        <f>IFERROR(VLOOKUP(Q6,Calendar!$AF:$AH,3,FALSE),"")</f>
        <v>Good Friday</v>
      </c>
    </row>
    <row r="7" spans="2:21" x14ac:dyDescent="0.25">
      <c r="B7" s="12" t="str">
        <f ca="1">IFERROR(VLOOKUP(DAY(B4)&amp;"x4",$T:$U,2,FALSE),"")</f>
        <v/>
      </c>
      <c r="C7" s="13"/>
      <c r="D7" s="12" t="str">
        <f ca="1">IFERROR(VLOOKUP(DAY(D4)&amp;"x4",$T:$U,2,FALSE),"")</f>
        <v/>
      </c>
      <c r="E7" s="13"/>
      <c r="F7" s="12" t="str">
        <f ca="1">IFERROR(VLOOKUP(DAY(F4)&amp;"x4",$T:$U,2,FALSE),"")</f>
        <v/>
      </c>
      <c r="G7" s="13"/>
      <c r="H7" s="12" t="str">
        <f ca="1">IFERROR(VLOOKUP(DAY(H4)&amp;"x4",$T:$U,2,FALSE),"")</f>
        <v/>
      </c>
      <c r="I7" s="13"/>
      <c r="J7" s="12" t="str">
        <f ca="1">IFERROR(VLOOKUP(DAY(J4)&amp;"x4",$T:$U,2,FALSE),"")</f>
        <v/>
      </c>
      <c r="K7" s="13"/>
      <c r="L7" s="12" t="str">
        <f ca="1">IFERROR(VLOOKUP(DAY(L4)&amp;"x4",$T:$U,2,FALSE),"")</f>
        <v/>
      </c>
      <c r="M7" s="13"/>
      <c r="N7" s="12" t="str">
        <f ca="1">IFERROR(VLOOKUP(DAY(N4)&amp;"x4",$T:$U,2,FALSE),"")</f>
        <v/>
      </c>
      <c r="O7" s="13"/>
      <c r="Q7" s="7" t="str">
        <f t="shared" si="0"/>
        <v>3x4</v>
      </c>
      <c r="R7" s="8">
        <f>IFERROR(VLOOKUP(Q7,Calendar!$AF:$AH,2,FALSE),"")</f>
        <v>41364</v>
      </c>
      <c r="S7" s="7">
        <f t="shared" si="1"/>
        <v>31</v>
      </c>
      <c r="T7" s="8" t="str">
        <f>S7&amp;"x"&amp;COUNTIF($S$3:S7,S7)</f>
        <v>31x1</v>
      </c>
      <c r="U7" s="9" t="str">
        <f>IFERROR(VLOOKUP(Q7,Calendar!$AF:$AH,3,FALSE),"")</f>
        <v>Easter</v>
      </c>
    </row>
    <row r="8" spans="2:21" x14ac:dyDescent="0.25">
      <c r="B8" s="12" t="str">
        <f ca="1">IFERROR(VLOOKUP(DAY(B4)&amp;"x5",$T:$U,2,FALSE),"")</f>
        <v/>
      </c>
      <c r="C8" s="13"/>
      <c r="D8" s="12" t="str">
        <f ca="1">IFERROR(VLOOKUP(DAY(D4)&amp;"x5",$T:$U,2,FALSE),"")</f>
        <v/>
      </c>
      <c r="E8" s="13"/>
      <c r="F8" s="12" t="str">
        <f ca="1">IFERROR(VLOOKUP(DAY(F4)&amp;"x5",$T:$U,2,FALSE),"")</f>
        <v/>
      </c>
      <c r="G8" s="13"/>
      <c r="H8" s="12" t="str">
        <f ca="1">IFERROR(VLOOKUP(DAY(H4)&amp;"x5",$T:$U,2,FALSE),"")</f>
        <v/>
      </c>
      <c r="I8" s="13"/>
      <c r="J8" s="12" t="str">
        <f ca="1">IFERROR(VLOOKUP(DAY(J4)&amp;"x5",$T:$U,2,FALSE),"")</f>
        <v/>
      </c>
      <c r="K8" s="13"/>
      <c r="L8" s="12" t="str">
        <f ca="1">IFERROR(VLOOKUP(DAY(L4)&amp;"x5",$T:$U,2,FALSE),"")</f>
        <v/>
      </c>
      <c r="M8" s="13"/>
      <c r="N8" s="12" t="str">
        <f ca="1">IFERROR(VLOOKUP(DAY(N4)&amp;"x5",$T:$U,2,FALSE),"")</f>
        <v/>
      </c>
      <c r="O8" s="13"/>
      <c r="Q8" s="7" t="str">
        <f t="shared" si="0"/>
        <v>3x5</v>
      </c>
      <c r="R8" s="8" t="str">
        <f>IFERROR(VLOOKUP(Q8,Calendar!$AF:$AH,2,FALSE),"")</f>
        <v/>
      </c>
      <c r="S8" s="7" t="str">
        <f t="shared" si="1"/>
        <v/>
      </c>
      <c r="T8" s="8" t="str">
        <f>S8&amp;"x"&amp;COUNTIF($S$3:S8,S8)</f>
        <v>x1</v>
      </c>
      <c r="U8" s="9" t="str">
        <f>IFERROR(VLOOKUP(Q8,Calendar!$AF:$AH,3,FALSE),"")</f>
        <v/>
      </c>
    </row>
    <row r="9" spans="2:21" x14ac:dyDescent="0.25">
      <c r="B9" s="14" t="str">
        <f ca="1">IFERROR(VLOOKUP(DAY(B4)&amp;"x6",$T:$U,2,FALSE),"")</f>
        <v/>
      </c>
      <c r="C9" s="15"/>
      <c r="D9" s="14" t="str">
        <f ca="1">IFERROR(VLOOKUP(DAY(D4)&amp;"x6",$T:$U,2,FALSE),"")</f>
        <v/>
      </c>
      <c r="E9" s="15"/>
      <c r="F9" s="14" t="str">
        <f ca="1">IFERROR(VLOOKUP(DAY(F4)&amp;"x6",$T:$U,2,FALSE),"")</f>
        <v/>
      </c>
      <c r="G9" s="15"/>
      <c r="H9" s="14" t="str">
        <f ca="1">IFERROR(VLOOKUP(DAY(H4)&amp;"x6",$T:$U,2,FALSE),"")</f>
        <v/>
      </c>
      <c r="I9" s="15"/>
      <c r="J9" s="14" t="str">
        <f ca="1">IFERROR(VLOOKUP(DAY(J4)&amp;"x6",$T:$U,2,FALSE),"")</f>
        <v/>
      </c>
      <c r="K9" s="15"/>
      <c r="L9" s="14" t="str">
        <f ca="1">IFERROR(VLOOKUP(DAY(L4)&amp;"x6",$T:$U,2,FALSE),"")</f>
        <v/>
      </c>
      <c r="M9" s="15"/>
      <c r="N9" s="14" t="str">
        <f ca="1">IFERROR(VLOOKUP(DAY(N4)&amp;"x6",$T:$U,2,FALSE),"")</f>
        <v/>
      </c>
      <c r="O9" s="15"/>
      <c r="Q9" s="7" t="str">
        <f t="shared" si="0"/>
        <v>3x6</v>
      </c>
      <c r="R9" s="8" t="str">
        <f>IFERROR(VLOOKUP(Q9,Calendar!$AF:$AH,2,FALSE),"")</f>
        <v/>
      </c>
      <c r="S9" s="7" t="str">
        <f t="shared" si="1"/>
        <v/>
      </c>
      <c r="T9" s="8" t="str">
        <f>S9&amp;"x"&amp;COUNTIF($S$3:S9,S9)</f>
        <v>x2</v>
      </c>
      <c r="U9" s="9" t="str">
        <f>IFERROR(VLOOKUP(Q9,Calendar!$AF:$AH,3,FALSE),"")</f>
        <v/>
      </c>
    </row>
    <row r="10" spans="2:21" ht="15" customHeight="1" x14ac:dyDescent="0.25">
      <c r="B10" s="5">
        <f ca="1">OFFSET(Calendar!T9,1,0)</f>
        <v>41336</v>
      </c>
      <c r="C10" s="6" t="str">
        <f ca="1">IFERROR(VLOOKUP(DAY(B10)&amp;"x1",$T:$U,2,FALSE),"")</f>
        <v/>
      </c>
      <c r="D10" s="5">
        <f ca="1">OFFSET(Calendar!T9,1,1)</f>
        <v>41337</v>
      </c>
      <c r="E10" s="6" t="str">
        <f ca="1">IFERROR(VLOOKUP(DAY(D10)&amp;"x1",$T:$U,2,FALSE),"")</f>
        <v/>
      </c>
      <c r="F10" s="5">
        <f ca="1">OFFSET(Calendar!T9,1,2)</f>
        <v>41338</v>
      </c>
      <c r="G10" s="6" t="str">
        <f ca="1">IFERROR(VLOOKUP(DAY(F10)&amp;"x1",$T:$U,2,FALSE),"")</f>
        <v/>
      </c>
      <c r="H10" s="5">
        <f ca="1">OFFSET(Calendar!T9,1,3)</f>
        <v>41339</v>
      </c>
      <c r="I10" s="6" t="str">
        <f ca="1">IFERROR(VLOOKUP(DAY(H10)&amp;"x1",$T:$U,2,FALSE),"")</f>
        <v/>
      </c>
      <c r="J10" s="5">
        <f ca="1">OFFSET(Calendar!T9,1,4)</f>
        <v>41340</v>
      </c>
      <c r="K10" s="6" t="str">
        <f ca="1">IFERROR(VLOOKUP(DAY(J10)&amp;"x1",$T:$U,2,FALSE),"")</f>
        <v/>
      </c>
      <c r="L10" s="5">
        <f ca="1">OFFSET(Calendar!T9,1,5)</f>
        <v>41341</v>
      </c>
      <c r="M10" s="6" t="str">
        <f ca="1">IFERROR(VLOOKUP(DAY(L10)&amp;"x1",$T:$U,2,FALSE),"")</f>
        <v/>
      </c>
      <c r="N10" s="5">
        <f ca="1">OFFSET(Calendar!T9,1,6)</f>
        <v>41342</v>
      </c>
      <c r="O10" s="6" t="str">
        <f ca="1">IFERROR(VLOOKUP(DAY(N10)&amp;"x1",$T:$U,2,FALSE),"")</f>
        <v/>
      </c>
      <c r="Q10" s="7" t="str">
        <f t="shared" si="0"/>
        <v>3x7</v>
      </c>
      <c r="R10" s="8" t="str">
        <f>IFERROR(VLOOKUP(Q10,Calendar!$AF:$AH,2,FALSE),"")</f>
        <v/>
      </c>
      <c r="S10" s="7" t="str">
        <f t="shared" si="1"/>
        <v/>
      </c>
      <c r="T10" s="8" t="str">
        <f>S10&amp;"x"&amp;COUNTIF($S$3:S10,S10)</f>
        <v>x3</v>
      </c>
      <c r="U10" s="9" t="str">
        <f>IFERROR(VLOOKUP(Q10,Calendar!$AF:$AH,3,FALSE),"")</f>
        <v/>
      </c>
    </row>
    <row r="11" spans="2:21" ht="15" customHeight="1" x14ac:dyDescent="0.25">
      <c r="B11" s="10"/>
      <c r="C11" s="11" t="str">
        <f ca="1">IFERROR(VLOOKUP(DAY(B10)&amp;"x2",$T:$U,2,FALSE),"")</f>
        <v/>
      </c>
      <c r="D11" s="10"/>
      <c r="E11" s="11" t="str">
        <f ca="1">IFERROR(VLOOKUP(DAY(D10)&amp;"x2",$T:$U,2,FALSE),"")</f>
        <v/>
      </c>
      <c r="F11" s="10"/>
      <c r="G11" s="11" t="str">
        <f ca="1">IFERROR(VLOOKUP(DAY(F10)&amp;"x2",$T:$U,2,FALSE),"")</f>
        <v/>
      </c>
      <c r="H11" s="10"/>
      <c r="I11" s="11" t="str">
        <f ca="1">IFERROR(VLOOKUP(DAY(H10)&amp;"x2",$T:$U,2,FALSE),"")</f>
        <v/>
      </c>
      <c r="J11" s="10"/>
      <c r="K11" s="11" t="str">
        <f ca="1">IFERROR(VLOOKUP(DAY(J10)&amp;"x2",$T:$U,2,FALSE),"")</f>
        <v/>
      </c>
      <c r="L11" s="10"/>
      <c r="M11" s="11" t="str">
        <f ca="1">IFERROR(VLOOKUP(DAY(L10)&amp;"x2",$T:$U,2,FALSE),"")</f>
        <v/>
      </c>
      <c r="N11" s="10"/>
      <c r="O11" s="11" t="str">
        <f ca="1">IFERROR(VLOOKUP(DAY(N10)&amp;"x2",$T:$U,2,FALSE),"")</f>
        <v/>
      </c>
      <c r="Q11" s="7" t="str">
        <f t="shared" si="0"/>
        <v>3x8</v>
      </c>
      <c r="R11" s="8" t="str">
        <f>IFERROR(VLOOKUP(Q11,Calendar!$AF:$AH,2,FALSE),"")</f>
        <v/>
      </c>
      <c r="S11" s="7" t="str">
        <f t="shared" si="1"/>
        <v/>
      </c>
      <c r="T11" s="8" t="str">
        <f>S11&amp;"x"&amp;COUNTIF($S$3:S11,S11)</f>
        <v>x4</v>
      </c>
      <c r="U11" s="9" t="str">
        <f>IFERROR(VLOOKUP(Q11,Calendar!$AF:$AH,3,FALSE),"")</f>
        <v/>
      </c>
    </row>
    <row r="12" spans="2:21" x14ac:dyDescent="0.25">
      <c r="B12" s="12" t="str">
        <f ca="1">IFERROR(VLOOKUP(DAY(B10)&amp;"x3",$T:$U,2,FALSE),"")</f>
        <v/>
      </c>
      <c r="C12" s="13"/>
      <c r="D12" s="12" t="str">
        <f ca="1">IFERROR(VLOOKUP(DAY(D10)&amp;"x3",$T:$U,2,FALSE),"")</f>
        <v/>
      </c>
      <c r="E12" s="13"/>
      <c r="F12" s="12" t="str">
        <f ca="1">IFERROR(VLOOKUP(DAY(F10)&amp;"x3",$T:$U,2,FALSE),"")</f>
        <v/>
      </c>
      <c r="G12" s="13"/>
      <c r="H12" s="12" t="str">
        <f ca="1">IFERROR(VLOOKUP(DAY(H10)&amp;"x3",$T:$U,2,FALSE),"")</f>
        <v/>
      </c>
      <c r="I12" s="13"/>
      <c r="J12" s="12" t="str">
        <f ca="1">IFERROR(VLOOKUP(DAY(J10)&amp;"x3",$T:$U,2,FALSE),"")</f>
        <v/>
      </c>
      <c r="K12" s="13"/>
      <c r="L12" s="12" t="str">
        <f ca="1">IFERROR(VLOOKUP(DAY(L10)&amp;"x3",$T:$U,2,FALSE),"")</f>
        <v/>
      </c>
      <c r="M12" s="13"/>
      <c r="N12" s="12" t="str">
        <f ca="1">IFERROR(VLOOKUP(DAY(N10)&amp;"x3",$T:$U,2,FALSE),"")</f>
        <v/>
      </c>
      <c r="O12" s="13"/>
      <c r="Q12" s="7" t="str">
        <f t="shared" si="0"/>
        <v>3x9</v>
      </c>
      <c r="R12" s="8" t="str">
        <f>IFERROR(VLOOKUP(Q12,Calendar!$AF:$AH,2,FALSE),"")</f>
        <v/>
      </c>
      <c r="S12" s="7" t="str">
        <f t="shared" si="1"/>
        <v/>
      </c>
      <c r="T12" s="8" t="str">
        <f>S12&amp;"x"&amp;COUNTIF($S$3:S12,S12)</f>
        <v>x5</v>
      </c>
      <c r="U12" s="9" t="str">
        <f>IFERROR(VLOOKUP(Q12,Calendar!$AF:$AH,3,FALSE),"")</f>
        <v/>
      </c>
    </row>
    <row r="13" spans="2:21" x14ac:dyDescent="0.25">
      <c r="B13" s="12" t="str">
        <f ca="1">IFERROR(VLOOKUP(DAY(B10)&amp;"x4",$T:$U,2,FALSE),"")</f>
        <v/>
      </c>
      <c r="C13" s="13"/>
      <c r="D13" s="12" t="str">
        <f ca="1">IFERROR(VLOOKUP(DAY(D10)&amp;"x4",$T:$U,2,FALSE),"")</f>
        <v/>
      </c>
      <c r="E13" s="13"/>
      <c r="F13" s="12" t="str">
        <f ca="1">IFERROR(VLOOKUP(DAY(F10)&amp;"x4",$T:$U,2,FALSE),"")</f>
        <v/>
      </c>
      <c r="G13" s="13"/>
      <c r="H13" s="12" t="str">
        <f ca="1">IFERROR(VLOOKUP(DAY(H10)&amp;"x4",$T:$U,2,FALSE),"")</f>
        <v/>
      </c>
      <c r="I13" s="13"/>
      <c r="J13" s="12" t="str">
        <f ca="1">IFERROR(VLOOKUP(DAY(J10)&amp;"x4",$T:$U,2,FALSE),"")</f>
        <v/>
      </c>
      <c r="K13" s="13"/>
      <c r="L13" s="12" t="str">
        <f ca="1">IFERROR(VLOOKUP(DAY(L10)&amp;"x4",$T:$U,2,FALSE),"")</f>
        <v/>
      </c>
      <c r="M13" s="13"/>
      <c r="N13" s="12" t="str">
        <f ca="1">IFERROR(VLOOKUP(DAY(N10)&amp;"x4",$T:$U,2,FALSE),"")</f>
        <v/>
      </c>
      <c r="O13" s="13"/>
      <c r="Q13" s="7" t="str">
        <f t="shared" si="0"/>
        <v>3x10</v>
      </c>
      <c r="R13" s="8" t="str">
        <f>IFERROR(VLOOKUP(Q13,Calendar!$AF:$AH,2,FALSE),"")</f>
        <v/>
      </c>
      <c r="S13" s="7" t="str">
        <f t="shared" si="1"/>
        <v/>
      </c>
      <c r="T13" s="8" t="str">
        <f>S13&amp;"x"&amp;COUNTIF($S$3:S13,S13)</f>
        <v>x6</v>
      </c>
      <c r="U13" s="9" t="str">
        <f>IFERROR(VLOOKUP(Q13,Calendar!$AF:$AH,3,FALSE),"")</f>
        <v/>
      </c>
    </row>
    <row r="14" spans="2:21" x14ac:dyDescent="0.25">
      <c r="B14" s="12" t="str">
        <f ca="1">IFERROR(VLOOKUP(DAY(B10)&amp;"x5",$T:$U,2,FALSE),"")</f>
        <v/>
      </c>
      <c r="C14" s="13"/>
      <c r="D14" s="12" t="str">
        <f ca="1">IFERROR(VLOOKUP(DAY(D10)&amp;"x5",$T:$U,2,FALSE),"")</f>
        <v/>
      </c>
      <c r="E14" s="13"/>
      <c r="F14" s="12" t="str">
        <f ca="1">IFERROR(VLOOKUP(DAY(F10)&amp;"x5",$T:$U,2,FALSE),"")</f>
        <v/>
      </c>
      <c r="G14" s="13"/>
      <c r="H14" s="12" t="str">
        <f ca="1">IFERROR(VLOOKUP(DAY(H10)&amp;"x5",$T:$U,2,FALSE),"")</f>
        <v/>
      </c>
      <c r="I14" s="13"/>
      <c r="J14" s="12" t="str">
        <f ca="1">IFERROR(VLOOKUP(DAY(J10)&amp;"x5",$T:$U,2,FALSE),"")</f>
        <v/>
      </c>
      <c r="K14" s="13"/>
      <c r="L14" s="12" t="str">
        <f ca="1">IFERROR(VLOOKUP(DAY(L10)&amp;"x5",$T:$U,2,FALSE),"")</f>
        <v/>
      </c>
      <c r="M14" s="13"/>
      <c r="N14" s="12" t="str">
        <f ca="1">IFERROR(VLOOKUP(DAY(N10)&amp;"x5",$T:$U,2,FALSE),"")</f>
        <v/>
      </c>
      <c r="O14" s="13"/>
      <c r="Q14" s="7" t="str">
        <f t="shared" si="0"/>
        <v>3x11</v>
      </c>
      <c r="R14" s="8" t="str">
        <f>IFERROR(VLOOKUP(Q14,Calendar!$AF:$AH,2,FALSE),"")</f>
        <v/>
      </c>
      <c r="S14" s="7" t="str">
        <f t="shared" si="1"/>
        <v/>
      </c>
      <c r="T14" s="8" t="str">
        <f>S14&amp;"x"&amp;COUNTIF($S$3:S14,S14)</f>
        <v>x7</v>
      </c>
      <c r="U14" s="9" t="str">
        <f>IFERROR(VLOOKUP(Q14,Calendar!$AF:$AH,3,FALSE),"")</f>
        <v/>
      </c>
    </row>
    <row r="15" spans="2:21" x14ac:dyDescent="0.25">
      <c r="B15" s="14" t="str">
        <f ca="1">IFERROR(VLOOKUP(DAY(B10)&amp;"x6",$T:$U,2,FALSE),"")</f>
        <v/>
      </c>
      <c r="C15" s="15"/>
      <c r="D15" s="14" t="str">
        <f ca="1">IFERROR(VLOOKUP(DAY(D10)&amp;"x6",$T:$U,2,FALSE),"")</f>
        <v/>
      </c>
      <c r="E15" s="15"/>
      <c r="F15" s="14" t="str">
        <f ca="1">IFERROR(VLOOKUP(DAY(F10)&amp;"x6",$T:$U,2,FALSE),"")</f>
        <v/>
      </c>
      <c r="G15" s="15"/>
      <c r="H15" s="14" t="str">
        <f ca="1">IFERROR(VLOOKUP(DAY(H10)&amp;"x6",$T:$U,2,FALSE),"")</f>
        <v/>
      </c>
      <c r="I15" s="15"/>
      <c r="J15" s="14" t="str">
        <f ca="1">IFERROR(VLOOKUP(DAY(J10)&amp;"x6",$T:$U,2,FALSE),"")</f>
        <v/>
      </c>
      <c r="K15" s="15"/>
      <c r="L15" s="14" t="str">
        <f ca="1">IFERROR(VLOOKUP(DAY(L10)&amp;"x6",$T:$U,2,FALSE),"")</f>
        <v/>
      </c>
      <c r="M15" s="15"/>
      <c r="N15" s="14" t="str">
        <f ca="1">IFERROR(VLOOKUP(DAY(N10)&amp;"x6",$T:$U,2,FALSE),"")</f>
        <v/>
      </c>
      <c r="O15" s="15"/>
      <c r="Q15" s="7" t="str">
        <f t="shared" si="0"/>
        <v>3x12</v>
      </c>
      <c r="R15" s="8" t="str">
        <f>IFERROR(VLOOKUP(Q15,Calendar!$AF:$AH,2,FALSE),"")</f>
        <v/>
      </c>
      <c r="S15" s="7" t="str">
        <f t="shared" si="1"/>
        <v/>
      </c>
      <c r="T15" s="8" t="str">
        <f>S15&amp;"x"&amp;COUNTIF($S$3:S15,S15)</f>
        <v>x8</v>
      </c>
      <c r="U15" s="9" t="str">
        <f>IFERROR(VLOOKUP(Q15,Calendar!$AF:$AH,3,FALSE),"")</f>
        <v/>
      </c>
    </row>
    <row r="16" spans="2:21" ht="15" customHeight="1" x14ac:dyDescent="0.25">
      <c r="B16" s="5">
        <f ca="1">OFFSET(Calendar!T9,2,0)</f>
        <v>41343</v>
      </c>
      <c r="C16" s="6" t="str">
        <f ca="1">IFERROR(VLOOKUP(DAY(B16)&amp;"x1",$T:$U,2,FALSE),"")</f>
        <v/>
      </c>
      <c r="D16" s="5">
        <f ca="1">OFFSET(Calendar!T9,2,1)</f>
        <v>41344</v>
      </c>
      <c r="E16" s="6" t="str">
        <f ca="1">IFERROR(VLOOKUP(DAY(D16)&amp;"x1",$T:$U,2,FALSE),"")</f>
        <v/>
      </c>
      <c r="F16" s="5">
        <f ca="1">OFFSET(Calendar!T9,2,2)</f>
        <v>41345</v>
      </c>
      <c r="G16" s="6" t="str">
        <f ca="1">IFERROR(VLOOKUP(DAY(F16)&amp;"x1",$T:$U,2,FALSE),"")</f>
        <v/>
      </c>
      <c r="H16" s="5">
        <f ca="1">OFFSET(Calendar!T9,2,3)</f>
        <v>41346</v>
      </c>
      <c r="I16" s="6" t="str">
        <f ca="1">IFERROR(VLOOKUP(DAY(H16)&amp;"x1",$T:$U,2,FALSE),"")</f>
        <v/>
      </c>
      <c r="J16" s="5">
        <f ca="1">OFFSET(Calendar!T9,2,4)</f>
        <v>41347</v>
      </c>
      <c r="K16" s="6" t="str">
        <f ca="1">IFERROR(VLOOKUP(DAY(J16)&amp;"x1",$T:$U,2,FALSE),"")</f>
        <v/>
      </c>
      <c r="L16" s="5">
        <f ca="1">OFFSET(Calendar!T9,2,5)</f>
        <v>41348</v>
      </c>
      <c r="M16" s="6" t="str">
        <f ca="1">IFERROR(VLOOKUP(DAY(L16)&amp;"x1",$T:$U,2,FALSE),"")</f>
        <v/>
      </c>
      <c r="N16" s="5">
        <f ca="1">OFFSET(Calendar!T9,2,6)</f>
        <v>41349</v>
      </c>
      <c r="O16" s="6" t="str">
        <f ca="1">IFERROR(VLOOKUP(DAY(N16)&amp;"x1",$T:$U,2,FALSE),"")</f>
        <v/>
      </c>
      <c r="Q16" s="7" t="str">
        <f t="shared" si="0"/>
        <v>3x13</v>
      </c>
      <c r="R16" s="8" t="str">
        <f>IFERROR(VLOOKUP(Q16,Calendar!$AF:$AH,2,FALSE),"")</f>
        <v/>
      </c>
      <c r="S16" s="7" t="str">
        <f t="shared" si="1"/>
        <v/>
      </c>
      <c r="T16" s="8" t="str">
        <f>S16&amp;"x"&amp;COUNTIF($S$3:S16,S16)</f>
        <v>x9</v>
      </c>
      <c r="U16" s="9" t="str">
        <f>IFERROR(VLOOKUP(Q16,Calendar!$AF:$AH,3,FALSE),"")</f>
        <v/>
      </c>
    </row>
    <row r="17" spans="2:21" ht="15" customHeight="1" x14ac:dyDescent="0.25">
      <c r="B17" s="10"/>
      <c r="C17" s="11" t="str">
        <f ca="1">IFERROR(VLOOKUP(DAY(B16)&amp;"x2",$T:$U,2,FALSE),"")</f>
        <v/>
      </c>
      <c r="D17" s="10"/>
      <c r="E17" s="11" t="str">
        <f ca="1">IFERROR(VLOOKUP(DAY(D16)&amp;"x2",$T:$U,2,FALSE),"")</f>
        <v/>
      </c>
      <c r="F17" s="10"/>
      <c r="G17" s="11" t="str">
        <f ca="1">IFERROR(VLOOKUP(DAY(F16)&amp;"x2",$T:$U,2,FALSE),"")</f>
        <v/>
      </c>
      <c r="H17" s="10"/>
      <c r="I17" s="11" t="str">
        <f ca="1">IFERROR(VLOOKUP(DAY(H16)&amp;"x2",$T:$U,2,FALSE),"")</f>
        <v/>
      </c>
      <c r="J17" s="10"/>
      <c r="K17" s="11" t="str">
        <f ca="1">IFERROR(VLOOKUP(DAY(J16)&amp;"x2",$T:$U,2,FALSE),"")</f>
        <v/>
      </c>
      <c r="L17" s="10"/>
      <c r="M17" s="11" t="str">
        <f ca="1">IFERROR(VLOOKUP(DAY(L16)&amp;"x2",$T:$U,2,FALSE),"")</f>
        <v/>
      </c>
      <c r="N17" s="10"/>
      <c r="O17" s="11" t="str">
        <f ca="1">IFERROR(VLOOKUP(DAY(N16)&amp;"x2",$T:$U,2,FALSE),"")</f>
        <v/>
      </c>
      <c r="Q17" s="7" t="str">
        <f t="shared" si="0"/>
        <v>3x14</v>
      </c>
      <c r="R17" s="8" t="str">
        <f>IFERROR(VLOOKUP(Q17,Calendar!$AF:$AH,2,FALSE),"")</f>
        <v/>
      </c>
      <c r="S17" s="7" t="str">
        <f t="shared" si="1"/>
        <v/>
      </c>
      <c r="T17" s="8" t="str">
        <f>S17&amp;"x"&amp;COUNTIF($S$3:S17,S17)</f>
        <v>x10</v>
      </c>
      <c r="U17" s="9" t="str">
        <f>IFERROR(VLOOKUP(Q17,Calendar!$AF:$AH,3,FALSE),"")</f>
        <v/>
      </c>
    </row>
    <row r="18" spans="2:21" x14ac:dyDescent="0.25">
      <c r="B18" s="12" t="str">
        <f ca="1">IFERROR(VLOOKUP(DAY(B16)&amp;"x3",$T:$U,2,FALSE),"")</f>
        <v/>
      </c>
      <c r="C18" s="13"/>
      <c r="D18" s="12" t="str">
        <f ca="1">IFERROR(VLOOKUP(DAY(D16)&amp;"x3",$T:$U,2,FALSE),"")</f>
        <v/>
      </c>
      <c r="E18" s="13"/>
      <c r="F18" s="12" t="str">
        <f ca="1">IFERROR(VLOOKUP(DAY(F16)&amp;"x3",$T:$U,2,FALSE),"")</f>
        <v/>
      </c>
      <c r="G18" s="13"/>
      <c r="H18" s="12" t="str">
        <f ca="1">IFERROR(VLOOKUP(DAY(H16)&amp;"x3",$T:$U,2,FALSE),"")</f>
        <v/>
      </c>
      <c r="I18" s="13"/>
      <c r="J18" s="12" t="str">
        <f ca="1">IFERROR(VLOOKUP(DAY(J16)&amp;"x3",$T:$U,2,FALSE),"")</f>
        <v/>
      </c>
      <c r="K18" s="13"/>
      <c r="L18" s="12" t="str">
        <f ca="1">IFERROR(VLOOKUP(DAY(L16)&amp;"x3",$T:$U,2,FALSE),"")</f>
        <v/>
      </c>
      <c r="M18" s="13"/>
      <c r="N18" s="12" t="str">
        <f ca="1">IFERROR(VLOOKUP(DAY(N16)&amp;"x3",$T:$U,2,FALSE),"")</f>
        <v/>
      </c>
      <c r="O18" s="13"/>
      <c r="Q18" s="7" t="str">
        <f t="shared" si="0"/>
        <v>3x15</v>
      </c>
      <c r="R18" s="8" t="str">
        <f>IFERROR(VLOOKUP(Q18,Calendar!$AF:$AH,2,FALSE),"")</f>
        <v/>
      </c>
      <c r="S18" s="7" t="str">
        <f t="shared" si="1"/>
        <v/>
      </c>
      <c r="T18" s="8" t="str">
        <f>S18&amp;"x"&amp;COUNTIF($S$3:S18,S18)</f>
        <v>x11</v>
      </c>
      <c r="U18" s="9" t="str">
        <f>IFERROR(VLOOKUP(Q18,Calendar!$AF:$AH,3,FALSE),"")</f>
        <v/>
      </c>
    </row>
    <row r="19" spans="2:21" x14ac:dyDescent="0.25">
      <c r="B19" s="12" t="str">
        <f ca="1">IFERROR(VLOOKUP(DAY(B16)&amp;"x4",$T:$U,2,FALSE),"")</f>
        <v/>
      </c>
      <c r="C19" s="13"/>
      <c r="D19" s="12" t="str">
        <f ca="1">IFERROR(VLOOKUP(DAY(D16)&amp;"x4",$T:$U,2,FALSE),"")</f>
        <v/>
      </c>
      <c r="E19" s="13"/>
      <c r="F19" s="12" t="str">
        <f ca="1">IFERROR(VLOOKUP(DAY(F16)&amp;"x4",$T:$U,2,FALSE),"")</f>
        <v/>
      </c>
      <c r="G19" s="13"/>
      <c r="H19" s="12" t="str">
        <f ca="1">IFERROR(VLOOKUP(DAY(H16)&amp;"x4",$T:$U,2,FALSE),"")</f>
        <v/>
      </c>
      <c r="I19" s="13"/>
      <c r="J19" s="12" t="str">
        <f ca="1">IFERROR(VLOOKUP(DAY(J16)&amp;"x4",$T:$U,2,FALSE),"")</f>
        <v/>
      </c>
      <c r="K19" s="13"/>
      <c r="L19" s="12" t="str">
        <f ca="1">IFERROR(VLOOKUP(DAY(L16)&amp;"x4",$T:$U,2,FALSE),"")</f>
        <v/>
      </c>
      <c r="M19" s="13"/>
      <c r="N19" s="12" t="str">
        <f ca="1">IFERROR(VLOOKUP(DAY(N16)&amp;"x4",$T:$U,2,FALSE),"")</f>
        <v/>
      </c>
      <c r="O19" s="13"/>
      <c r="Q19" s="7" t="str">
        <f t="shared" si="0"/>
        <v>3x16</v>
      </c>
      <c r="R19" s="8" t="str">
        <f>IFERROR(VLOOKUP(Q19,Calendar!$AF:$AH,2,FALSE),"")</f>
        <v/>
      </c>
      <c r="S19" s="7" t="str">
        <f t="shared" si="1"/>
        <v/>
      </c>
      <c r="T19" s="8" t="str">
        <f>S19&amp;"x"&amp;COUNTIF($S$3:S19,S19)</f>
        <v>x12</v>
      </c>
      <c r="U19" s="9" t="str">
        <f>IFERROR(VLOOKUP(Q19,Calendar!$AF:$AH,3,FALSE),"")</f>
        <v/>
      </c>
    </row>
    <row r="20" spans="2:21" x14ac:dyDescent="0.25">
      <c r="B20" s="12" t="str">
        <f ca="1">IFERROR(VLOOKUP(DAY(B16)&amp;"x5",$T:$U,2,FALSE),"")</f>
        <v/>
      </c>
      <c r="C20" s="13"/>
      <c r="D20" s="12" t="str">
        <f ca="1">IFERROR(VLOOKUP(DAY(D16)&amp;"x5",$T:$U,2,FALSE),"")</f>
        <v/>
      </c>
      <c r="E20" s="13"/>
      <c r="F20" s="12" t="str">
        <f ca="1">IFERROR(VLOOKUP(DAY(F16)&amp;"x5",$T:$U,2,FALSE),"")</f>
        <v/>
      </c>
      <c r="G20" s="13"/>
      <c r="H20" s="12" t="str">
        <f ca="1">IFERROR(VLOOKUP(DAY(H16)&amp;"x5",$T:$U,2,FALSE),"")</f>
        <v/>
      </c>
      <c r="I20" s="13"/>
      <c r="J20" s="12" t="str">
        <f ca="1">IFERROR(VLOOKUP(DAY(J16)&amp;"x5",$T:$U,2,FALSE),"")</f>
        <v/>
      </c>
      <c r="K20" s="13"/>
      <c r="L20" s="12" t="str">
        <f ca="1">IFERROR(VLOOKUP(DAY(L16)&amp;"x5",$T:$U,2,FALSE),"")</f>
        <v/>
      </c>
      <c r="M20" s="13"/>
      <c r="N20" s="12" t="str">
        <f ca="1">IFERROR(VLOOKUP(DAY(N16)&amp;"x5",$T:$U,2,FALSE),"")</f>
        <v/>
      </c>
      <c r="O20" s="13"/>
      <c r="Q20" s="7" t="str">
        <f t="shared" si="0"/>
        <v>3x17</v>
      </c>
      <c r="R20" s="8" t="str">
        <f>IFERROR(VLOOKUP(Q20,Calendar!$AF:$AH,2,FALSE),"")</f>
        <v/>
      </c>
      <c r="S20" s="7" t="str">
        <f t="shared" si="1"/>
        <v/>
      </c>
      <c r="T20" s="8" t="str">
        <f>S20&amp;"x"&amp;COUNTIF($S$3:S20,S20)</f>
        <v>x13</v>
      </c>
      <c r="U20" s="9" t="str">
        <f>IFERROR(VLOOKUP(Q20,Calendar!$AF:$AH,3,FALSE),"")</f>
        <v/>
      </c>
    </row>
    <row r="21" spans="2:21" x14ac:dyDescent="0.25">
      <c r="B21" s="14" t="str">
        <f ca="1">IFERROR(VLOOKUP(DAY(B16)&amp;"x6",$T:$U,2,FALSE),"")</f>
        <v/>
      </c>
      <c r="C21" s="15"/>
      <c r="D21" s="14" t="str">
        <f ca="1">IFERROR(VLOOKUP(DAY(D16)&amp;"x6",$T:$U,2,FALSE),"")</f>
        <v/>
      </c>
      <c r="E21" s="15"/>
      <c r="F21" s="14" t="str">
        <f ca="1">IFERROR(VLOOKUP(DAY(F16)&amp;"x6",$T:$U,2,FALSE),"")</f>
        <v/>
      </c>
      <c r="G21" s="15"/>
      <c r="H21" s="14" t="str">
        <f ca="1">IFERROR(VLOOKUP(DAY(H16)&amp;"x6",$T:$U,2,FALSE),"")</f>
        <v/>
      </c>
      <c r="I21" s="15"/>
      <c r="J21" s="14" t="str">
        <f ca="1">IFERROR(VLOOKUP(DAY(J16)&amp;"x6",$T:$U,2,FALSE),"")</f>
        <v/>
      </c>
      <c r="K21" s="15"/>
      <c r="L21" s="14" t="str">
        <f ca="1">IFERROR(VLOOKUP(DAY(L16)&amp;"x6",$T:$U,2,FALSE),"")</f>
        <v/>
      </c>
      <c r="M21" s="15"/>
      <c r="N21" s="14" t="str">
        <f ca="1">IFERROR(VLOOKUP(DAY(N16)&amp;"x6",$T:$U,2,FALSE),"")</f>
        <v/>
      </c>
      <c r="O21" s="15"/>
      <c r="Q21" s="7" t="str">
        <f t="shared" si="0"/>
        <v>3x18</v>
      </c>
      <c r="R21" s="8" t="str">
        <f>IFERROR(VLOOKUP(Q21,Calendar!$AF:$AH,2,FALSE),"")</f>
        <v/>
      </c>
      <c r="S21" s="7" t="str">
        <f t="shared" si="1"/>
        <v/>
      </c>
      <c r="T21" s="8" t="str">
        <f>S21&amp;"x"&amp;COUNTIF($S$3:S21,S21)</f>
        <v>x14</v>
      </c>
      <c r="U21" s="9" t="str">
        <f>IFERROR(VLOOKUP(Q21,Calendar!$AF:$AH,3,FALSE),"")</f>
        <v/>
      </c>
    </row>
    <row r="22" spans="2:21" ht="15" customHeight="1" x14ac:dyDescent="0.25">
      <c r="B22" s="5">
        <f ca="1">OFFSET(Calendar!T9,3,0)</f>
        <v>41350</v>
      </c>
      <c r="C22" s="6" t="str">
        <f ca="1">IFERROR(VLOOKUP(DAY(B22)&amp;"x1",$T:$U,2,FALSE),"")</f>
        <v>St. Patrick's Day</v>
      </c>
      <c r="D22" s="5">
        <f ca="1">OFFSET(Calendar!T9,3,1)</f>
        <v>41351</v>
      </c>
      <c r="E22" s="6" t="str">
        <f ca="1">IFERROR(VLOOKUP(DAY(D22)&amp;"x1",$T:$U,2,FALSE),"")</f>
        <v>'St. Patrick's Day' observed</v>
      </c>
      <c r="F22" s="5">
        <f ca="1">OFFSET(Calendar!T9,3,2)</f>
        <v>41352</v>
      </c>
      <c r="G22" s="6" t="str">
        <f ca="1">IFERROR(VLOOKUP(DAY(F22)&amp;"x1",$T:$U,2,FALSE),"")</f>
        <v/>
      </c>
      <c r="H22" s="5">
        <f ca="1">OFFSET(Calendar!T9,3,3)</f>
        <v>41353</v>
      </c>
      <c r="I22" s="6" t="str">
        <f ca="1">IFERROR(VLOOKUP(DAY(H22)&amp;"x1",$T:$U,2,FALSE),"")</f>
        <v/>
      </c>
      <c r="J22" s="5">
        <f ca="1">OFFSET(Calendar!T9,3,4)</f>
        <v>41354</v>
      </c>
      <c r="K22" s="6" t="str">
        <f ca="1">IFERROR(VLOOKUP(DAY(J22)&amp;"x1",$T:$U,2,FALSE),"")</f>
        <v/>
      </c>
      <c r="L22" s="5">
        <f ca="1">OFFSET(Calendar!T9,3,5)</f>
        <v>41355</v>
      </c>
      <c r="M22" s="6" t="str">
        <f ca="1">IFERROR(VLOOKUP(DAY(L22)&amp;"x1",$T:$U,2,FALSE),"")</f>
        <v/>
      </c>
      <c r="N22" s="5">
        <f ca="1">OFFSET(Calendar!T9,3,6)</f>
        <v>41356</v>
      </c>
      <c r="O22" s="6" t="str">
        <f ca="1">IFERROR(VLOOKUP(DAY(N22)&amp;"x1",$T:$U,2,FALSE),"")</f>
        <v/>
      </c>
      <c r="Q22" s="7" t="str">
        <f t="shared" si="0"/>
        <v>3x19</v>
      </c>
      <c r="R22" s="8" t="str">
        <f>IFERROR(VLOOKUP(Q22,Calendar!$AF:$AH,2,FALSE),"")</f>
        <v/>
      </c>
      <c r="S22" s="7" t="str">
        <f t="shared" si="1"/>
        <v/>
      </c>
      <c r="T22" s="8" t="str">
        <f>S22&amp;"x"&amp;COUNTIF($S$3:S22,S22)</f>
        <v>x15</v>
      </c>
      <c r="U22" s="9" t="str">
        <f>IFERROR(VLOOKUP(Q22,Calendar!$AF:$AH,3,FALSE),"")</f>
        <v/>
      </c>
    </row>
    <row r="23" spans="2:21" ht="15" customHeight="1" x14ac:dyDescent="0.25">
      <c r="B23" s="10"/>
      <c r="C23" s="11" t="str">
        <f ca="1">IFERROR(VLOOKUP(DAY(B22)&amp;"x2",$T:$U,2,FALSE),"")</f>
        <v/>
      </c>
      <c r="D23" s="10"/>
      <c r="E23" s="11" t="str">
        <f ca="1">IFERROR(VLOOKUP(DAY(D22)&amp;"x2",$T:$U,2,FALSE),"")</f>
        <v/>
      </c>
      <c r="F23" s="10"/>
      <c r="G23" s="11" t="str">
        <f ca="1">IFERROR(VLOOKUP(DAY(F22)&amp;"x2",$T:$U,2,FALSE),"")</f>
        <v/>
      </c>
      <c r="H23" s="10"/>
      <c r="I23" s="11" t="str">
        <f ca="1">IFERROR(VLOOKUP(DAY(H22)&amp;"x2",$T:$U,2,FALSE),"")</f>
        <v/>
      </c>
      <c r="J23" s="10"/>
      <c r="K23" s="11" t="str">
        <f ca="1">IFERROR(VLOOKUP(DAY(J22)&amp;"x2",$T:$U,2,FALSE),"")</f>
        <v/>
      </c>
      <c r="L23" s="10"/>
      <c r="M23" s="11" t="str">
        <f ca="1">IFERROR(VLOOKUP(DAY(L22)&amp;"x2",$T:$U,2,FALSE),"")</f>
        <v/>
      </c>
      <c r="N23" s="10"/>
      <c r="O23" s="11" t="str">
        <f ca="1">IFERROR(VLOOKUP(DAY(N22)&amp;"x2",$T:$U,2,FALSE),"")</f>
        <v/>
      </c>
      <c r="Q23" s="7" t="str">
        <f t="shared" si="0"/>
        <v>3x20</v>
      </c>
      <c r="R23" s="8" t="str">
        <f>IFERROR(VLOOKUP(Q23,Calendar!$AF:$AH,2,FALSE),"")</f>
        <v/>
      </c>
      <c r="S23" s="7" t="str">
        <f t="shared" si="1"/>
        <v/>
      </c>
      <c r="T23" s="8" t="str">
        <f>S23&amp;"x"&amp;COUNTIF($S$3:S23,S23)</f>
        <v>x16</v>
      </c>
      <c r="U23" s="9" t="str">
        <f>IFERROR(VLOOKUP(Q23,Calendar!$AF:$AH,3,FALSE),"")</f>
        <v/>
      </c>
    </row>
    <row r="24" spans="2:21" x14ac:dyDescent="0.25">
      <c r="B24" s="12" t="str">
        <f ca="1">IFERROR(VLOOKUP(DAY(B22)&amp;"x3",$T:$U,2,FALSE),"")</f>
        <v/>
      </c>
      <c r="C24" s="13"/>
      <c r="D24" s="12" t="str">
        <f ca="1">IFERROR(VLOOKUP(DAY(D22)&amp;"x3",$T:$U,2,FALSE),"")</f>
        <v/>
      </c>
      <c r="E24" s="13"/>
      <c r="F24" s="12" t="str">
        <f ca="1">IFERROR(VLOOKUP(DAY(F22)&amp;"x3",$T:$U,2,FALSE),"")</f>
        <v/>
      </c>
      <c r="G24" s="13"/>
      <c r="H24" s="12" t="str">
        <f ca="1">IFERROR(VLOOKUP(DAY(H22)&amp;"x3",$T:$U,2,FALSE),"")</f>
        <v/>
      </c>
      <c r="I24" s="13"/>
      <c r="J24" s="12" t="str">
        <f ca="1">IFERROR(VLOOKUP(DAY(J22)&amp;"x3",$T:$U,2,FALSE),"")</f>
        <v/>
      </c>
      <c r="K24" s="13"/>
      <c r="L24" s="12" t="str">
        <f ca="1">IFERROR(VLOOKUP(DAY(L22)&amp;"x3",$T:$U,2,FALSE),"")</f>
        <v/>
      </c>
      <c r="M24" s="13"/>
      <c r="N24" s="12" t="str">
        <f ca="1">IFERROR(VLOOKUP(DAY(N22)&amp;"x3",$T:$U,2,FALSE),"")</f>
        <v/>
      </c>
      <c r="O24" s="13"/>
      <c r="Q24" s="7" t="str">
        <f t="shared" si="0"/>
        <v>3x21</v>
      </c>
      <c r="R24" s="8" t="str">
        <f>IFERROR(VLOOKUP(Q24,Calendar!$AF:$AH,2,FALSE),"")</f>
        <v/>
      </c>
      <c r="S24" s="7" t="str">
        <f t="shared" si="1"/>
        <v/>
      </c>
      <c r="T24" s="8" t="str">
        <f>S24&amp;"x"&amp;COUNTIF($S$3:S24,S24)</f>
        <v>x17</v>
      </c>
      <c r="U24" s="9" t="str">
        <f>IFERROR(VLOOKUP(Q24,Calendar!$AF:$AH,3,FALSE),"")</f>
        <v/>
      </c>
    </row>
    <row r="25" spans="2:21" x14ac:dyDescent="0.25">
      <c r="B25" s="12" t="str">
        <f ca="1">IFERROR(VLOOKUP(DAY(B22)&amp;"x4",$T:$U,2,FALSE),"")</f>
        <v/>
      </c>
      <c r="C25" s="13"/>
      <c r="D25" s="12" t="str">
        <f ca="1">IFERROR(VLOOKUP(DAY(D22)&amp;"x4",$T:$U,2,FALSE),"")</f>
        <v/>
      </c>
      <c r="E25" s="13"/>
      <c r="F25" s="12" t="str">
        <f ca="1">IFERROR(VLOOKUP(DAY(F22)&amp;"x4",$T:$U,2,FALSE),"")</f>
        <v/>
      </c>
      <c r="G25" s="13"/>
      <c r="H25" s="12" t="str">
        <f ca="1">IFERROR(VLOOKUP(DAY(H22)&amp;"x4",$T:$U,2,FALSE),"")</f>
        <v/>
      </c>
      <c r="I25" s="13"/>
      <c r="J25" s="12" t="str">
        <f ca="1">IFERROR(VLOOKUP(DAY(J22)&amp;"x4",$T:$U,2,FALSE),"")</f>
        <v/>
      </c>
      <c r="K25" s="13"/>
      <c r="L25" s="12" t="str">
        <f ca="1">IFERROR(VLOOKUP(DAY(L22)&amp;"x4",$T:$U,2,FALSE),"")</f>
        <v/>
      </c>
      <c r="M25" s="13"/>
      <c r="N25" s="12" t="str">
        <f ca="1">IFERROR(VLOOKUP(DAY(N22)&amp;"x4",$T:$U,2,FALSE),"")</f>
        <v/>
      </c>
      <c r="O25" s="13"/>
      <c r="Q25" s="7" t="str">
        <f t="shared" si="0"/>
        <v>3x22</v>
      </c>
      <c r="R25" s="8" t="str">
        <f>IFERROR(VLOOKUP(Q25,Calendar!$AF:$AH,2,FALSE),"")</f>
        <v/>
      </c>
      <c r="S25" s="7" t="str">
        <f t="shared" si="1"/>
        <v/>
      </c>
      <c r="T25" s="8" t="str">
        <f>S25&amp;"x"&amp;COUNTIF($S$3:S25,S25)</f>
        <v>x18</v>
      </c>
      <c r="U25" s="9" t="str">
        <f>IFERROR(VLOOKUP(Q25,Calendar!$AF:$AH,3,FALSE),"")</f>
        <v/>
      </c>
    </row>
    <row r="26" spans="2:21" x14ac:dyDescent="0.25">
      <c r="B26" s="12" t="str">
        <f ca="1">IFERROR(VLOOKUP(DAY(B22)&amp;"x5",$T:$U,2,FALSE),"")</f>
        <v/>
      </c>
      <c r="C26" s="13"/>
      <c r="D26" s="12" t="str">
        <f ca="1">IFERROR(VLOOKUP(DAY(D22)&amp;"x5",$T:$U,2,FALSE),"")</f>
        <v/>
      </c>
      <c r="E26" s="13"/>
      <c r="F26" s="12" t="str">
        <f ca="1">IFERROR(VLOOKUP(DAY(F22)&amp;"x5",$T:$U,2,FALSE),"")</f>
        <v/>
      </c>
      <c r="G26" s="13"/>
      <c r="H26" s="12" t="str">
        <f ca="1">IFERROR(VLOOKUP(DAY(H22)&amp;"x5",$T:$U,2,FALSE),"")</f>
        <v/>
      </c>
      <c r="I26" s="13"/>
      <c r="J26" s="12" t="str">
        <f ca="1">IFERROR(VLOOKUP(DAY(J22)&amp;"x5",$T:$U,2,FALSE),"")</f>
        <v/>
      </c>
      <c r="K26" s="13"/>
      <c r="L26" s="12" t="str">
        <f ca="1">IFERROR(VLOOKUP(DAY(L22)&amp;"x5",$T:$U,2,FALSE),"")</f>
        <v/>
      </c>
      <c r="M26" s="13"/>
      <c r="N26" s="12" t="str">
        <f ca="1">IFERROR(VLOOKUP(DAY(N22)&amp;"x5",$T:$U,2,FALSE),"")</f>
        <v/>
      </c>
      <c r="O26" s="13"/>
      <c r="Q26" s="7" t="str">
        <f t="shared" si="0"/>
        <v>3x23</v>
      </c>
      <c r="R26" s="8" t="str">
        <f>IFERROR(VLOOKUP(Q26,Calendar!$AF:$AH,2,FALSE),"")</f>
        <v/>
      </c>
      <c r="S26" s="7" t="str">
        <f t="shared" si="1"/>
        <v/>
      </c>
      <c r="T26" s="8" t="str">
        <f>S26&amp;"x"&amp;COUNTIF($S$3:S26,S26)</f>
        <v>x19</v>
      </c>
      <c r="U26" s="9" t="str">
        <f>IFERROR(VLOOKUP(Q26,Calendar!$AF:$AH,3,FALSE),"")</f>
        <v/>
      </c>
    </row>
    <row r="27" spans="2:21" x14ac:dyDescent="0.25">
      <c r="B27" s="14" t="str">
        <f ca="1">IFERROR(VLOOKUP(DAY(B22)&amp;"x6",$T:$U,2,FALSE),"")</f>
        <v/>
      </c>
      <c r="C27" s="15"/>
      <c r="D27" s="14" t="str">
        <f ca="1">IFERROR(VLOOKUP(DAY(D22)&amp;"x6",$T:$U,2,FALSE),"")</f>
        <v/>
      </c>
      <c r="E27" s="15"/>
      <c r="F27" s="14" t="str">
        <f ca="1">IFERROR(VLOOKUP(DAY(F22)&amp;"x6",$T:$U,2,FALSE),"")</f>
        <v/>
      </c>
      <c r="G27" s="15"/>
      <c r="H27" s="14" t="str">
        <f ca="1">IFERROR(VLOOKUP(DAY(H22)&amp;"x6",$T:$U,2,FALSE),"")</f>
        <v/>
      </c>
      <c r="I27" s="15"/>
      <c r="J27" s="14" t="str">
        <f ca="1">IFERROR(VLOOKUP(DAY(J22)&amp;"x6",$T:$U,2,FALSE),"")</f>
        <v/>
      </c>
      <c r="K27" s="15"/>
      <c r="L27" s="14" t="str">
        <f ca="1">IFERROR(VLOOKUP(DAY(L22)&amp;"x6",$T:$U,2,FALSE),"")</f>
        <v/>
      </c>
      <c r="M27" s="15"/>
      <c r="N27" s="14" t="str">
        <f ca="1">IFERROR(VLOOKUP(DAY(N22)&amp;"x6",$T:$U,2,FALSE),"")</f>
        <v/>
      </c>
      <c r="O27" s="15"/>
      <c r="Q27" s="7" t="str">
        <f t="shared" si="0"/>
        <v>3x24</v>
      </c>
      <c r="R27" s="8" t="str">
        <f>IFERROR(VLOOKUP(Q27,Calendar!$AF:$AH,2,FALSE),"")</f>
        <v/>
      </c>
      <c r="S27" s="7" t="str">
        <f t="shared" si="1"/>
        <v/>
      </c>
      <c r="T27" s="8" t="str">
        <f>S27&amp;"x"&amp;COUNTIF($S$3:S27,S27)</f>
        <v>x20</v>
      </c>
      <c r="U27" s="9" t="str">
        <f>IFERROR(VLOOKUP(Q27,Calendar!$AF:$AH,3,FALSE),"")</f>
        <v/>
      </c>
    </row>
    <row r="28" spans="2:21" ht="15" customHeight="1" x14ac:dyDescent="0.25">
      <c r="B28" s="5">
        <f ca="1">OFFSET(Calendar!T9,4,0)</f>
        <v>41357</v>
      </c>
      <c r="C28" s="6" t="str">
        <f ca="1">IFERROR(VLOOKUP(DAY(B28)&amp;"x1",$T:$U,2,FALSE),"")</f>
        <v/>
      </c>
      <c r="D28" s="5">
        <f ca="1">OFFSET(Calendar!T9,4,1)</f>
        <v>41358</v>
      </c>
      <c r="E28" s="6" t="str">
        <f ca="1">IFERROR(VLOOKUP(DAY(D28)&amp;"x1",$T:$U,2,FALSE),"")</f>
        <v/>
      </c>
      <c r="F28" s="5">
        <f ca="1">OFFSET(Calendar!T9,4,2)</f>
        <v>41359</v>
      </c>
      <c r="G28" s="6" t="str">
        <f ca="1">IFERROR(VLOOKUP(DAY(F28)&amp;"x1",$T:$U,2,FALSE),"")</f>
        <v/>
      </c>
      <c r="H28" s="5">
        <f ca="1">OFFSET(Calendar!T9,4,3)</f>
        <v>41360</v>
      </c>
      <c r="I28" s="6" t="str">
        <f ca="1">IFERROR(VLOOKUP(DAY(H28)&amp;"x1",$T:$U,2,FALSE),"")</f>
        <v/>
      </c>
      <c r="J28" s="5">
        <f ca="1">OFFSET(Calendar!T9,4,4)</f>
        <v>41361</v>
      </c>
      <c r="K28" s="6" t="str">
        <f ca="1">IFERROR(VLOOKUP(DAY(J28)&amp;"x1",$T:$U,2,FALSE),"")</f>
        <v/>
      </c>
      <c r="L28" s="5">
        <f ca="1">OFFSET(Calendar!T9,4,5)</f>
        <v>41362</v>
      </c>
      <c r="M28" s="6" t="str">
        <f ca="1">IFERROR(VLOOKUP(DAY(L28)&amp;"x1",$T:$U,2,FALSE),"")</f>
        <v>Good Friday</v>
      </c>
      <c r="N28" s="5">
        <f ca="1">OFFSET(Calendar!T9,4,6)</f>
        <v>41363</v>
      </c>
      <c r="O28" s="6" t="str">
        <f ca="1">IFERROR(VLOOKUP(DAY(N28)&amp;"x1",$T:$U,2,FALSE),"")</f>
        <v/>
      </c>
      <c r="Q28" s="7" t="str">
        <f t="shared" si="0"/>
        <v>3x25</v>
      </c>
      <c r="R28" s="8" t="str">
        <f>IFERROR(VLOOKUP(Q28,Calendar!$AF:$AH,2,FALSE),"")</f>
        <v/>
      </c>
      <c r="S28" s="7" t="str">
        <f t="shared" si="1"/>
        <v/>
      </c>
      <c r="T28" s="8" t="str">
        <f>S28&amp;"x"&amp;COUNTIF($S$3:S28,S28)</f>
        <v>x21</v>
      </c>
      <c r="U28" s="9" t="str">
        <f>IFERROR(VLOOKUP(Q28,Calendar!$AF:$AH,3,FALSE),"")</f>
        <v/>
      </c>
    </row>
    <row r="29" spans="2:21" ht="15" customHeight="1" x14ac:dyDescent="0.25">
      <c r="B29" s="10"/>
      <c r="C29" s="11" t="str">
        <f ca="1">IFERROR(VLOOKUP(DAY(B28)&amp;"x2",$T:$U,2,FALSE),"")</f>
        <v/>
      </c>
      <c r="D29" s="10"/>
      <c r="E29" s="11" t="str">
        <f ca="1">IFERROR(VLOOKUP(DAY(D28)&amp;"x2",$T:$U,2,FALSE),"")</f>
        <v/>
      </c>
      <c r="F29" s="10"/>
      <c r="G29" s="11" t="str">
        <f ca="1">IFERROR(VLOOKUP(DAY(F28)&amp;"x2",$T:$U,2,FALSE),"")</f>
        <v/>
      </c>
      <c r="H29" s="10"/>
      <c r="I29" s="11" t="str">
        <f ca="1">IFERROR(VLOOKUP(DAY(H28)&amp;"x2",$T:$U,2,FALSE),"")</f>
        <v/>
      </c>
      <c r="J29" s="10"/>
      <c r="K29" s="11" t="str">
        <f ca="1">IFERROR(VLOOKUP(DAY(J28)&amp;"x2",$T:$U,2,FALSE),"")</f>
        <v/>
      </c>
      <c r="L29" s="10"/>
      <c r="M29" s="11" t="str">
        <f ca="1">IFERROR(VLOOKUP(DAY(L28)&amp;"x2",$T:$U,2,FALSE),"")</f>
        <v/>
      </c>
      <c r="N29" s="10"/>
      <c r="O29" s="11" t="str">
        <f ca="1">IFERROR(VLOOKUP(DAY(N28)&amp;"x2",$T:$U,2,FALSE),"")</f>
        <v/>
      </c>
      <c r="Q29" s="7" t="str">
        <f t="shared" si="0"/>
        <v>3x26</v>
      </c>
      <c r="R29" s="8" t="str">
        <f>IFERROR(VLOOKUP(Q29,Calendar!$AF:$AH,2,FALSE),"")</f>
        <v/>
      </c>
      <c r="S29" s="7" t="str">
        <f t="shared" si="1"/>
        <v/>
      </c>
      <c r="T29" s="8" t="str">
        <f>S29&amp;"x"&amp;COUNTIF($S$3:S29,S29)</f>
        <v>x22</v>
      </c>
      <c r="U29" s="9" t="str">
        <f>IFERROR(VLOOKUP(Q29,Calendar!$AF:$AH,3,FALSE),"")</f>
        <v/>
      </c>
    </row>
    <row r="30" spans="2:21" x14ac:dyDescent="0.25">
      <c r="B30" s="12" t="str">
        <f ca="1">IFERROR(VLOOKUP(DAY(B28)&amp;"x3",$T:$U,2,FALSE),"")</f>
        <v/>
      </c>
      <c r="C30" s="13"/>
      <c r="D30" s="12" t="str">
        <f ca="1">IFERROR(VLOOKUP(DAY(D28)&amp;"x3",$T:$U,2,FALSE),"")</f>
        <v/>
      </c>
      <c r="E30" s="13"/>
      <c r="F30" s="12" t="str">
        <f ca="1">IFERROR(VLOOKUP(DAY(F28)&amp;"x3",$T:$U,2,FALSE),"")</f>
        <v/>
      </c>
      <c r="G30" s="13"/>
      <c r="H30" s="12" t="str">
        <f ca="1">IFERROR(VLOOKUP(DAY(H28)&amp;"x3",$T:$U,2,FALSE),"")</f>
        <v/>
      </c>
      <c r="I30" s="13"/>
      <c r="J30" s="12" t="str">
        <f ca="1">IFERROR(VLOOKUP(DAY(J28)&amp;"x3",$T:$U,2,FALSE),"")</f>
        <v/>
      </c>
      <c r="K30" s="13"/>
      <c r="L30" s="12" t="str">
        <f ca="1">IFERROR(VLOOKUP(DAY(L28)&amp;"x3",$T:$U,2,FALSE),"")</f>
        <v/>
      </c>
      <c r="M30" s="13"/>
      <c r="N30" s="12" t="str">
        <f ca="1">IFERROR(VLOOKUP(DAY(N28)&amp;"x3",$T:$U,2,FALSE),"")</f>
        <v/>
      </c>
      <c r="O30" s="13"/>
      <c r="Q30" s="7" t="str">
        <f t="shared" si="0"/>
        <v>3x27</v>
      </c>
      <c r="R30" s="8" t="str">
        <f>IFERROR(VLOOKUP(Q30,Calendar!$AF:$AH,2,FALSE),"")</f>
        <v/>
      </c>
      <c r="S30" s="7" t="str">
        <f t="shared" si="1"/>
        <v/>
      </c>
      <c r="T30" s="8" t="str">
        <f>S30&amp;"x"&amp;COUNTIF($S$3:S30,S30)</f>
        <v>x23</v>
      </c>
      <c r="U30" s="9" t="str">
        <f>IFERROR(VLOOKUP(Q30,Calendar!$AF:$AH,3,FALSE),"")</f>
        <v/>
      </c>
    </row>
    <row r="31" spans="2:21" x14ac:dyDescent="0.25">
      <c r="B31" s="12" t="str">
        <f ca="1">IFERROR(VLOOKUP(DAY(B28)&amp;"x4",$T:$U,2,FALSE),"")</f>
        <v/>
      </c>
      <c r="C31" s="13"/>
      <c r="D31" s="12" t="str">
        <f ca="1">IFERROR(VLOOKUP(DAY(D28)&amp;"x4",$T:$U,2,FALSE),"")</f>
        <v/>
      </c>
      <c r="E31" s="13"/>
      <c r="F31" s="12" t="str">
        <f ca="1">IFERROR(VLOOKUP(DAY(F28)&amp;"x4",$T:$U,2,FALSE),"")</f>
        <v/>
      </c>
      <c r="G31" s="13"/>
      <c r="H31" s="12" t="str">
        <f ca="1">IFERROR(VLOOKUP(DAY(H28)&amp;"x4",$T:$U,2,FALSE),"")</f>
        <v/>
      </c>
      <c r="I31" s="13"/>
      <c r="J31" s="12" t="str">
        <f ca="1">IFERROR(VLOOKUP(DAY(J28)&amp;"x4",$T:$U,2,FALSE),"")</f>
        <v/>
      </c>
      <c r="K31" s="13"/>
      <c r="L31" s="12" t="str">
        <f ca="1">IFERROR(VLOOKUP(DAY(L28)&amp;"x4",$T:$U,2,FALSE),"")</f>
        <v/>
      </c>
      <c r="M31" s="13"/>
      <c r="N31" s="12" t="str">
        <f ca="1">IFERROR(VLOOKUP(DAY(N28)&amp;"x4",$T:$U,2,FALSE),"")</f>
        <v/>
      </c>
      <c r="O31" s="13"/>
      <c r="Q31" s="7" t="str">
        <f t="shared" si="0"/>
        <v>3x28</v>
      </c>
      <c r="R31" s="8" t="str">
        <f>IFERROR(VLOOKUP(Q31,Calendar!$AF:$AH,2,FALSE),"")</f>
        <v/>
      </c>
      <c r="S31" s="7" t="str">
        <f t="shared" si="1"/>
        <v/>
      </c>
      <c r="T31" s="8" t="str">
        <f>S31&amp;"x"&amp;COUNTIF($S$3:S31,S31)</f>
        <v>x24</v>
      </c>
      <c r="U31" s="9" t="str">
        <f>IFERROR(VLOOKUP(Q31,Calendar!$AF:$AH,3,FALSE),"")</f>
        <v/>
      </c>
    </row>
    <row r="32" spans="2:21" x14ac:dyDescent="0.25">
      <c r="B32" s="12" t="str">
        <f ca="1">IFERROR(VLOOKUP(DAY(B28)&amp;"x5",$T:$U,2,FALSE),"")</f>
        <v/>
      </c>
      <c r="C32" s="13"/>
      <c r="D32" s="12" t="str">
        <f ca="1">IFERROR(VLOOKUP(DAY(D28)&amp;"x5",$T:$U,2,FALSE),"")</f>
        <v/>
      </c>
      <c r="E32" s="13"/>
      <c r="F32" s="12" t="str">
        <f ca="1">IFERROR(VLOOKUP(DAY(F28)&amp;"x5",$T:$U,2,FALSE),"")</f>
        <v/>
      </c>
      <c r="G32" s="13"/>
      <c r="H32" s="12" t="str">
        <f ca="1">IFERROR(VLOOKUP(DAY(H28)&amp;"x5",$T:$U,2,FALSE),"")</f>
        <v/>
      </c>
      <c r="I32" s="13"/>
      <c r="J32" s="12" t="str">
        <f ca="1">IFERROR(VLOOKUP(DAY(J28)&amp;"x5",$T:$U,2,FALSE),"")</f>
        <v/>
      </c>
      <c r="K32" s="13"/>
      <c r="L32" s="12" t="str">
        <f ca="1">IFERROR(VLOOKUP(DAY(L28)&amp;"x5",$T:$U,2,FALSE),"")</f>
        <v/>
      </c>
      <c r="M32" s="13"/>
      <c r="N32" s="12" t="str">
        <f ca="1">IFERROR(VLOOKUP(DAY(N28)&amp;"x5",$T:$U,2,FALSE),"")</f>
        <v/>
      </c>
      <c r="O32" s="13"/>
      <c r="Q32" s="7" t="str">
        <f t="shared" si="0"/>
        <v>3x29</v>
      </c>
      <c r="R32" s="8" t="str">
        <f>IFERROR(VLOOKUP(Q32,Calendar!$AF:$AH,2,FALSE),"")</f>
        <v/>
      </c>
      <c r="S32" s="7" t="str">
        <f t="shared" si="1"/>
        <v/>
      </c>
      <c r="T32" s="8" t="str">
        <f>S32&amp;"x"&amp;COUNTIF($S$3:S32,S32)</f>
        <v>x25</v>
      </c>
      <c r="U32" s="9" t="str">
        <f>IFERROR(VLOOKUP(Q32,Calendar!$AF:$AH,3,FALSE),"")</f>
        <v/>
      </c>
    </row>
    <row r="33" spans="2:21" x14ac:dyDescent="0.25">
      <c r="B33" s="14" t="str">
        <f ca="1">IFERROR(VLOOKUP(DAY(B28)&amp;"x6",$T:$U,2,FALSE),"")</f>
        <v/>
      </c>
      <c r="C33" s="15"/>
      <c r="D33" s="14" t="str">
        <f ca="1">IFERROR(VLOOKUP(DAY(D28)&amp;"x6",$T:$U,2,FALSE),"")</f>
        <v/>
      </c>
      <c r="E33" s="15"/>
      <c r="F33" s="14" t="str">
        <f ca="1">IFERROR(VLOOKUP(DAY(F28)&amp;"x6",$T:$U,2,FALSE),"")</f>
        <v/>
      </c>
      <c r="G33" s="15"/>
      <c r="H33" s="14" t="str">
        <f ca="1">IFERROR(VLOOKUP(DAY(H28)&amp;"x6",$T:$U,2,FALSE),"")</f>
        <v/>
      </c>
      <c r="I33" s="15"/>
      <c r="J33" s="14" t="str">
        <f ca="1">IFERROR(VLOOKUP(DAY(J28)&amp;"x6",$T:$U,2,FALSE),"")</f>
        <v/>
      </c>
      <c r="K33" s="15"/>
      <c r="L33" s="14" t="str">
        <f ca="1">IFERROR(VLOOKUP(DAY(L28)&amp;"x6",$T:$U,2,FALSE),"")</f>
        <v/>
      </c>
      <c r="M33" s="15"/>
      <c r="N33" s="14" t="str">
        <f ca="1">IFERROR(VLOOKUP(DAY(N28)&amp;"x6",$T:$U,2,FALSE),"")</f>
        <v/>
      </c>
      <c r="O33" s="15"/>
      <c r="Q33" s="7" t="str">
        <f t="shared" si="0"/>
        <v>3x30</v>
      </c>
      <c r="R33" s="8" t="str">
        <f>IFERROR(VLOOKUP(Q33,Calendar!$AF:$AH,2,FALSE),"")</f>
        <v/>
      </c>
      <c r="S33" s="7" t="str">
        <f t="shared" si="1"/>
        <v/>
      </c>
      <c r="T33" s="8" t="str">
        <f>S33&amp;"x"&amp;COUNTIF($S$3:S33,S33)</f>
        <v>x26</v>
      </c>
      <c r="U33" s="9" t="str">
        <f>IFERROR(VLOOKUP(Q33,Calendar!$AF:$AH,3,FALSE),"")</f>
        <v/>
      </c>
    </row>
    <row r="34" spans="2:21" ht="15" customHeight="1" x14ac:dyDescent="0.25">
      <c r="B34" s="5">
        <f ca="1">OFFSET(Calendar!T9,5,0)</f>
        <v>41364</v>
      </c>
      <c r="C34" s="6" t="str">
        <f ca="1">IFERROR(VLOOKUP(DAY(B34)&amp;"x1",$T:$U,2,FALSE),"")</f>
        <v>Easter</v>
      </c>
      <c r="D34" s="5" t="str">
        <f ca="1">OFFSET(Calendar!T9,5,1)</f>
        <v/>
      </c>
      <c r="E34" s="6" t="str">
        <f ca="1">IFERROR(VLOOKUP(DAY(D34)&amp;"x1",$T:$U,2,FALSE),"")</f>
        <v/>
      </c>
      <c r="F34" s="5" t="str">
        <f ca="1">OFFSET(Calendar!T9,5,2)</f>
        <v/>
      </c>
      <c r="G34" s="6" t="str">
        <f ca="1">IFERROR(VLOOKUP(DAY(F34)&amp;"x1",$T:$U,2,FALSE),"")</f>
        <v/>
      </c>
      <c r="H34" s="5" t="str">
        <f ca="1">OFFSET(Calendar!T9,5,3)</f>
        <v/>
      </c>
      <c r="I34" s="6" t="str">
        <f ca="1">IFERROR(VLOOKUP(DAY(H34)&amp;"x1",$T:$U,2,FALSE),"")</f>
        <v/>
      </c>
      <c r="J34" s="5" t="str">
        <f ca="1">OFFSET(Calendar!T9,5,4)</f>
        <v/>
      </c>
      <c r="K34" s="6" t="str">
        <f ca="1">IFERROR(VLOOKUP(DAY(J34)&amp;"x1",$T:$U,2,FALSE),"")</f>
        <v/>
      </c>
      <c r="L34" s="5" t="str">
        <f ca="1">OFFSET(Calendar!T9,5,5)</f>
        <v/>
      </c>
      <c r="M34" s="6" t="str">
        <f ca="1">IFERROR(VLOOKUP(DAY(L34)&amp;"x1",$T:$U,2,FALSE),"")</f>
        <v/>
      </c>
      <c r="N34" s="5" t="str">
        <f ca="1">OFFSET(Calendar!T9,5,6)</f>
        <v/>
      </c>
      <c r="O34" s="6" t="str">
        <f ca="1">IFERROR(VLOOKUP(DAY(N34)&amp;"x1",$T:$U,2,FALSE),"")</f>
        <v/>
      </c>
      <c r="Q34" s="7" t="str">
        <f t="shared" si="0"/>
        <v>3x31</v>
      </c>
      <c r="R34" s="8" t="str">
        <f>IFERROR(VLOOKUP(Q34,Calendar!$AF:$AH,2,FALSE),"")</f>
        <v/>
      </c>
      <c r="S34" s="7" t="str">
        <f t="shared" si="1"/>
        <v/>
      </c>
      <c r="T34" s="8" t="str">
        <f>S34&amp;"x"&amp;COUNTIF($S$3:S34,S34)</f>
        <v>x27</v>
      </c>
      <c r="U34" s="9" t="str">
        <f>IFERROR(VLOOKUP(Q34,Calendar!$AF:$AH,3,FALSE),"")</f>
        <v/>
      </c>
    </row>
    <row r="35" spans="2:21" ht="15" customHeight="1" x14ac:dyDescent="0.25">
      <c r="B35" s="10"/>
      <c r="C35" s="11" t="str">
        <f ca="1">IFERROR(VLOOKUP(DAY(B34)&amp;"x2",$T:$U,2,FALSE),"")</f>
        <v/>
      </c>
      <c r="D35" s="10"/>
      <c r="E35" s="11" t="str">
        <f ca="1">IFERROR(VLOOKUP(DAY(D34)&amp;"x2",$T:$U,2,FALSE),"")</f>
        <v/>
      </c>
      <c r="F35" s="10"/>
      <c r="G35" s="11" t="str">
        <f ca="1">IFERROR(VLOOKUP(DAY(F34)&amp;"x2",$T:$U,2,FALSE),"")</f>
        <v/>
      </c>
      <c r="H35" s="10"/>
      <c r="I35" s="11" t="str">
        <f ca="1">IFERROR(VLOOKUP(DAY(H34)&amp;"x2",$T:$U,2,FALSE),"")</f>
        <v/>
      </c>
      <c r="J35" s="10"/>
      <c r="K35" s="11" t="str">
        <f ca="1">IFERROR(VLOOKUP(DAY(J34)&amp;"x2",$T:$U,2,FALSE),"")</f>
        <v/>
      </c>
      <c r="L35" s="10"/>
      <c r="M35" s="11" t="str">
        <f ca="1">IFERROR(VLOOKUP(DAY(L34)&amp;"x2",$T:$U,2,FALSE),"")</f>
        <v/>
      </c>
      <c r="N35" s="10"/>
      <c r="O35" s="11" t="str">
        <f ca="1">IFERROR(VLOOKUP(DAY(N34)&amp;"x2",$T:$U,2,FALSE),"")</f>
        <v/>
      </c>
      <c r="Q35" s="7" t="str">
        <f t="shared" si="0"/>
        <v>3x32</v>
      </c>
      <c r="R35" s="8" t="str">
        <f>IFERROR(VLOOKUP(Q35,Calendar!$AF:$AH,2,FALSE),"")</f>
        <v/>
      </c>
      <c r="S35" s="7" t="str">
        <f t="shared" si="1"/>
        <v/>
      </c>
      <c r="T35" s="8" t="str">
        <f>S35&amp;"x"&amp;COUNTIF($S$3:S35,S35)</f>
        <v>x28</v>
      </c>
      <c r="U35" s="9" t="str">
        <f>IFERROR(VLOOKUP(Q35,Calendar!$AF:$AH,3,FALSE),"")</f>
        <v/>
      </c>
    </row>
    <row r="36" spans="2:21" x14ac:dyDescent="0.25">
      <c r="B36" s="12" t="str">
        <f ca="1">IFERROR(VLOOKUP(DAY(B34)&amp;"x3",$T:$U,2,FALSE),"")</f>
        <v/>
      </c>
      <c r="C36" s="13"/>
      <c r="D36" s="12" t="str">
        <f ca="1">IFERROR(VLOOKUP(DAY(D34)&amp;"x3",$T:$U,2,FALSE),"")</f>
        <v/>
      </c>
      <c r="E36" s="13"/>
      <c r="F36" s="12" t="str">
        <f ca="1">IFERROR(VLOOKUP(DAY(F34)&amp;"x3",$T:$U,2,FALSE),"")</f>
        <v/>
      </c>
      <c r="G36" s="13"/>
      <c r="H36" s="12" t="str">
        <f ca="1">IFERROR(VLOOKUP(DAY(H34)&amp;"x3",$T:$U,2,FALSE),"")</f>
        <v/>
      </c>
      <c r="I36" s="13"/>
      <c r="J36" s="12" t="str">
        <f ca="1">IFERROR(VLOOKUP(DAY(J34)&amp;"x3",$T:$U,2,FALSE),"")</f>
        <v/>
      </c>
      <c r="K36" s="13"/>
      <c r="L36" s="12" t="str">
        <f ca="1">IFERROR(VLOOKUP(DAY(L34)&amp;"x3",$T:$U,2,FALSE),"")</f>
        <v/>
      </c>
      <c r="M36" s="13"/>
      <c r="N36" s="12" t="str">
        <f ca="1">IFERROR(VLOOKUP(DAY(N34)&amp;"x3",$T:$U,2,FALSE),"")</f>
        <v/>
      </c>
      <c r="O36" s="13"/>
      <c r="Q36" s="7" t="str">
        <f t="shared" si="0"/>
        <v>3x33</v>
      </c>
      <c r="R36" s="8" t="str">
        <f>IFERROR(VLOOKUP(Q36,Calendar!$AF:$AH,2,FALSE),"")</f>
        <v/>
      </c>
      <c r="S36" s="7" t="str">
        <f t="shared" si="1"/>
        <v/>
      </c>
      <c r="T36" s="8" t="str">
        <f>S36&amp;"x"&amp;COUNTIF($S$3:S36,S36)</f>
        <v>x29</v>
      </c>
      <c r="U36" s="9" t="str">
        <f>IFERROR(VLOOKUP(Q36,Calendar!$AF:$AH,3,FALSE),"")</f>
        <v/>
      </c>
    </row>
    <row r="37" spans="2:21" x14ac:dyDescent="0.25">
      <c r="B37" s="12" t="str">
        <f ca="1">IFERROR(VLOOKUP(DAY(B34)&amp;"x4",$T:$U,2,FALSE),"")</f>
        <v/>
      </c>
      <c r="C37" s="13"/>
      <c r="D37" s="12" t="str">
        <f ca="1">IFERROR(VLOOKUP(DAY(D34)&amp;"x4",$T:$U,2,FALSE),"")</f>
        <v/>
      </c>
      <c r="E37" s="13"/>
      <c r="F37" s="12" t="str">
        <f ca="1">IFERROR(VLOOKUP(DAY(F34)&amp;"x4",$T:$U,2,FALSE),"")</f>
        <v/>
      </c>
      <c r="G37" s="13"/>
      <c r="H37" s="12" t="str">
        <f ca="1">IFERROR(VLOOKUP(DAY(H34)&amp;"x4",$T:$U,2,FALSE),"")</f>
        <v/>
      </c>
      <c r="I37" s="13"/>
      <c r="J37" s="12" t="str">
        <f ca="1">IFERROR(VLOOKUP(DAY(J34)&amp;"x4",$T:$U,2,FALSE),"")</f>
        <v/>
      </c>
      <c r="K37" s="13"/>
      <c r="L37" s="12" t="str">
        <f ca="1">IFERROR(VLOOKUP(DAY(L34)&amp;"x4",$T:$U,2,FALSE),"")</f>
        <v/>
      </c>
      <c r="M37" s="13"/>
      <c r="N37" s="12" t="str">
        <f ca="1">IFERROR(VLOOKUP(DAY(N34)&amp;"x4",$T:$U,2,FALSE),"")</f>
        <v/>
      </c>
      <c r="O37" s="13"/>
      <c r="Q37" s="7" t="str">
        <f t="shared" si="0"/>
        <v>3x34</v>
      </c>
      <c r="R37" s="8" t="str">
        <f>IFERROR(VLOOKUP(Q37,Calendar!$AF:$AH,2,FALSE),"")</f>
        <v/>
      </c>
      <c r="S37" s="7" t="str">
        <f t="shared" si="1"/>
        <v/>
      </c>
      <c r="T37" s="8" t="str">
        <f>S37&amp;"x"&amp;COUNTIF($S$3:S37,S37)</f>
        <v>x30</v>
      </c>
      <c r="U37" s="9" t="str">
        <f>IFERROR(VLOOKUP(Q37,Calendar!$AF:$AH,3,FALSE),"")</f>
        <v/>
      </c>
    </row>
    <row r="38" spans="2:21" x14ac:dyDescent="0.25">
      <c r="B38" s="12" t="str">
        <f ca="1">IFERROR(VLOOKUP(DAY(B34)&amp;"x5",$T:$U,2,FALSE),"")</f>
        <v/>
      </c>
      <c r="C38" s="13"/>
      <c r="D38" s="12" t="str">
        <f ca="1">IFERROR(VLOOKUP(DAY(D34)&amp;"x5",$T:$U,2,FALSE),"")</f>
        <v/>
      </c>
      <c r="E38" s="13"/>
      <c r="F38" s="12" t="str">
        <f ca="1">IFERROR(VLOOKUP(DAY(F34)&amp;"x5",$T:$U,2,FALSE),"")</f>
        <v/>
      </c>
      <c r="G38" s="13"/>
      <c r="H38" s="12" t="str">
        <f ca="1">IFERROR(VLOOKUP(DAY(H34)&amp;"x5",$T:$U,2,FALSE),"")</f>
        <v/>
      </c>
      <c r="I38" s="13"/>
      <c r="J38" s="12" t="str">
        <f ca="1">IFERROR(VLOOKUP(DAY(J34)&amp;"x5",$T:$U,2,FALSE),"")</f>
        <v/>
      </c>
      <c r="K38" s="13"/>
      <c r="L38" s="12" t="str">
        <f ca="1">IFERROR(VLOOKUP(DAY(L34)&amp;"x5",$T:$U,2,FALSE),"")</f>
        <v/>
      </c>
      <c r="M38" s="13"/>
      <c r="N38" s="12" t="str">
        <f ca="1">IFERROR(VLOOKUP(DAY(N34)&amp;"x5",$T:$U,2,FALSE),"")</f>
        <v/>
      </c>
      <c r="O38" s="13"/>
      <c r="Q38" s="7" t="str">
        <f t="shared" si="0"/>
        <v>3x35</v>
      </c>
      <c r="R38" s="8" t="str">
        <f>IFERROR(VLOOKUP(Q38,Calendar!$AF:$AH,2,FALSE),"")</f>
        <v/>
      </c>
      <c r="S38" s="7" t="str">
        <f t="shared" si="1"/>
        <v/>
      </c>
      <c r="T38" s="8" t="str">
        <f>S38&amp;"x"&amp;COUNTIF($S$3:S38,S38)</f>
        <v>x31</v>
      </c>
      <c r="U38" s="9" t="str">
        <f>IFERROR(VLOOKUP(Q38,Calendar!$AF:$AH,3,FALSE),"")</f>
        <v/>
      </c>
    </row>
    <row r="39" spans="2:21" x14ac:dyDescent="0.25">
      <c r="B39" s="14" t="str">
        <f ca="1">IFERROR(VLOOKUP(DAY(B34)&amp;"x6",$T:$U,2,FALSE),"")</f>
        <v/>
      </c>
      <c r="C39" s="15"/>
      <c r="D39" s="14" t="str">
        <f ca="1">IFERROR(VLOOKUP(DAY(D34)&amp;"x6",$T:$U,2,FALSE),"")</f>
        <v/>
      </c>
      <c r="E39" s="15"/>
      <c r="F39" s="14" t="str">
        <f ca="1">IFERROR(VLOOKUP(DAY(F34)&amp;"x6",$T:$U,2,FALSE),"")</f>
        <v/>
      </c>
      <c r="G39" s="15"/>
      <c r="H39" s="14" t="str">
        <f ca="1">IFERROR(VLOOKUP(DAY(H34)&amp;"x6",$T:$U,2,FALSE),"")</f>
        <v/>
      </c>
      <c r="I39" s="15"/>
      <c r="J39" s="14" t="str">
        <f ca="1">IFERROR(VLOOKUP(DAY(J34)&amp;"x6",$T:$U,2,FALSE),"")</f>
        <v/>
      </c>
      <c r="K39" s="15"/>
      <c r="L39" s="14" t="str">
        <f ca="1">IFERROR(VLOOKUP(DAY(L34)&amp;"x6",$T:$U,2,FALSE),"")</f>
        <v/>
      </c>
      <c r="M39" s="15"/>
      <c r="N39" s="14" t="str">
        <f ca="1">IFERROR(VLOOKUP(DAY(N34)&amp;"x6",$T:$U,2,FALSE),"")</f>
        <v/>
      </c>
      <c r="O39" s="15"/>
      <c r="Q39" s="7" t="str">
        <f t="shared" si="0"/>
        <v>3x36</v>
      </c>
      <c r="R39" s="8" t="str">
        <f>IFERROR(VLOOKUP(Q39,Calendar!$AF:$AH,2,FALSE),"")</f>
        <v/>
      </c>
      <c r="S39" s="7" t="str">
        <f t="shared" si="1"/>
        <v/>
      </c>
      <c r="T39" s="8" t="str">
        <f>S39&amp;"x"&amp;COUNTIF($S$3:S39,S39)</f>
        <v>x32</v>
      </c>
      <c r="U39" s="9" t="str">
        <f>IFERROR(VLOOKUP(Q39,Calendar!$AF:$AH,3,FALSE),"")</f>
        <v/>
      </c>
    </row>
  </sheetData>
  <mergeCells count="218">
    <mergeCell ref="N38:O38"/>
    <mergeCell ref="B39:C39"/>
    <mergeCell ref="D39:E39"/>
    <mergeCell ref="F39:G39"/>
    <mergeCell ref="H39:I39"/>
    <mergeCell ref="J39:K39"/>
    <mergeCell ref="L39:M39"/>
    <mergeCell ref="N39:O39"/>
    <mergeCell ref="B38:C38"/>
    <mergeCell ref="D38:E38"/>
    <mergeCell ref="F38:G38"/>
    <mergeCell ref="H38:I38"/>
    <mergeCell ref="J38:K38"/>
    <mergeCell ref="L38:M38"/>
    <mergeCell ref="N36:O36"/>
    <mergeCell ref="B37:C37"/>
    <mergeCell ref="D37:E37"/>
    <mergeCell ref="F37:G37"/>
    <mergeCell ref="H37:I37"/>
    <mergeCell ref="J37:K37"/>
    <mergeCell ref="L37:M37"/>
    <mergeCell ref="N37:O37"/>
    <mergeCell ref="B36:C36"/>
    <mergeCell ref="D36:E36"/>
    <mergeCell ref="F36:G36"/>
    <mergeCell ref="H36:I36"/>
    <mergeCell ref="J36:K36"/>
    <mergeCell ref="L36:M36"/>
    <mergeCell ref="N33:O33"/>
    <mergeCell ref="B34:B35"/>
    <mergeCell ref="D34:D35"/>
    <mergeCell ref="F34:F35"/>
    <mergeCell ref="H34:H35"/>
    <mergeCell ref="J34:J35"/>
    <mergeCell ref="L34:L35"/>
    <mergeCell ref="N34:N35"/>
    <mergeCell ref="B33:C33"/>
    <mergeCell ref="D33:E33"/>
    <mergeCell ref="F33:G33"/>
    <mergeCell ref="H33:I33"/>
    <mergeCell ref="J33:K33"/>
    <mergeCell ref="L33:M33"/>
    <mergeCell ref="N31:O31"/>
    <mergeCell ref="B32:C32"/>
    <mergeCell ref="D32:E32"/>
    <mergeCell ref="F32:G32"/>
    <mergeCell ref="H32:I32"/>
    <mergeCell ref="J32:K32"/>
    <mergeCell ref="L32:M32"/>
    <mergeCell ref="N32:O32"/>
    <mergeCell ref="B31:C31"/>
    <mergeCell ref="D31:E31"/>
    <mergeCell ref="F31:G31"/>
    <mergeCell ref="H31:I31"/>
    <mergeCell ref="J31:K31"/>
    <mergeCell ref="L31:M31"/>
    <mergeCell ref="N28:N29"/>
    <mergeCell ref="B30:C30"/>
    <mergeCell ref="D30:E30"/>
    <mergeCell ref="F30:G30"/>
    <mergeCell ref="H30:I30"/>
    <mergeCell ref="J30:K30"/>
    <mergeCell ref="L30:M30"/>
    <mergeCell ref="N30:O30"/>
    <mergeCell ref="B28:B29"/>
    <mergeCell ref="D28:D29"/>
    <mergeCell ref="F28:F29"/>
    <mergeCell ref="H28:H29"/>
    <mergeCell ref="J28:J29"/>
    <mergeCell ref="L28:L29"/>
    <mergeCell ref="N26:O26"/>
    <mergeCell ref="B27:C27"/>
    <mergeCell ref="D27:E27"/>
    <mergeCell ref="F27:G27"/>
    <mergeCell ref="H27:I27"/>
    <mergeCell ref="J27:K27"/>
    <mergeCell ref="L27:M27"/>
    <mergeCell ref="N27:O27"/>
    <mergeCell ref="B26:C26"/>
    <mergeCell ref="D26:E26"/>
    <mergeCell ref="F26:G26"/>
    <mergeCell ref="H26:I26"/>
    <mergeCell ref="J26:K26"/>
    <mergeCell ref="L26:M26"/>
    <mergeCell ref="N24:O24"/>
    <mergeCell ref="B25:C25"/>
    <mergeCell ref="D25:E25"/>
    <mergeCell ref="F25:G25"/>
    <mergeCell ref="H25:I25"/>
    <mergeCell ref="J25:K25"/>
    <mergeCell ref="L25:M25"/>
    <mergeCell ref="N25:O25"/>
    <mergeCell ref="B24:C24"/>
    <mergeCell ref="D24:E24"/>
    <mergeCell ref="F24:G24"/>
    <mergeCell ref="H24:I24"/>
    <mergeCell ref="J24:K24"/>
    <mergeCell ref="L24:M24"/>
    <mergeCell ref="N21:O21"/>
    <mergeCell ref="B22:B23"/>
    <mergeCell ref="D22:D23"/>
    <mergeCell ref="F22:F23"/>
    <mergeCell ref="H22:H23"/>
    <mergeCell ref="J22:J23"/>
    <mergeCell ref="L22:L23"/>
    <mergeCell ref="N22:N23"/>
    <mergeCell ref="B21:C21"/>
    <mergeCell ref="D21:E21"/>
    <mergeCell ref="F21:G21"/>
    <mergeCell ref="H21:I21"/>
    <mergeCell ref="J21:K21"/>
    <mergeCell ref="L21:M21"/>
    <mergeCell ref="N19:O19"/>
    <mergeCell ref="B20:C20"/>
    <mergeCell ref="D20:E20"/>
    <mergeCell ref="F20:G20"/>
    <mergeCell ref="H20:I20"/>
    <mergeCell ref="J20:K20"/>
    <mergeCell ref="L20:M20"/>
    <mergeCell ref="N20:O20"/>
    <mergeCell ref="B19:C19"/>
    <mergeCell ref="D19:E19"/>
    <mergeCell ref="F19:G19"/>
    <mergeCell ref="H19:I19"/>
    <mergeCell ref="J19:K19"/>
    <mergeCell ref="L19:M19"/>
    <mergeCell ref="N16:N17"/>
    <mergeCell ref="B18:C18"/>
    <mergeCell ref="D18:E18"/>
    <mergeCell ref="F18:G18"/>
    <mergeCell ref="H18:I18"/>
    <mergeCell ref="J18:K18"/>
    <mergeCell ref="L18:M18"/>
    <mergeCell ref="N18:O18"/>
    <mergeCell ref="B16:B17"/>
    <mergeCell ref="D16:D17"/>
    <mergeCell ref="F16:F17"/>
    <mergeCell ref="H16:H17"/>
    <mergeCell ref="J16:J17"/>
    <mergeCell ref="L16:L17"/>
    <mergeCell ref="N14:O14"/>
    <mergeCell ref="B15:C15"/>
    <mergeCell ref="D15:E15"/>
    <mergeCell ref="F15:G15"/>
    <mergeCell ref="H15:I15"/>
    <mergeCell ref="J15:K15"/>
    <mergeCell ref="L15:M15"/>
    <mergeCell ref="N15:O15"/>
    <mergeCell ref="B14:C14"/>
    <mergeCell ref="D14:E14"/>
    <mergeCell ref="F14:G14"/>
    <mergeCell ref="H14:I14"/>
    <mergeCell ref="J14:K14"/>
    <mergeCell ref="L14:M14"/>
    <mergeCell ref="N12:O12"/>
    <mergeCell ref="B13:C13"/>
    <mergeCell ref="D13:E13"/>
    <mergeCell ref="F13:G13"/>
    <mergeCell ref="H13:I13"/>
    <mergeCell ref="J13:K13"/>
    <mergeCell ref="L13:M13"/>
    <mergeCell ref="N13:O13"/>
    <mergeCell ref="B12:C12"/>
    <mergeCell ref="D12:E12"/>
    <mergeCell ref="F12:G12"/>
    <mergeCell ref="H12:I12"/>
    <mergeCell ref="J12:K12"/>
    <mergeCell ref="L12:M12"/>
    <mergeCell ref="N9:O9"/>
    <mergeCell ref="B10:B11"/>
    <mergeCell ref="D10:D11"/>
    <mergeCell ref="F10:F11"/>
    <mergeCell ref="H10:H11"/>
    <mergeCell ref="J10:J11"/>
    <mergeCell ref="L10:L11"/>
    <mergeCell ref="N10:N11"/>
    <mergeCell ref="B9:C9"/>
    <mergeCell ref="D9:E9"/>
    <mergeCell ref="F9:G9"/>
    <mergeCell ref="H9:I9"/>
    <mergeCell ref="J9:K9"/>
    <mergeCell ref="L9:M9"/>
    <mergeCell ref="N7:O7"/>
    <mergeCell ref="B8:C8"/>
    <mergeCell ref="D8:E8"/>
    <mergeCell ref="F8:G8"/>
    <mergeCell ref="H8:I8"/>
    <mergeCell ref="J8:K8"/>
    <mergeCell ref="L8:M8"/>
    <mergeCell ref="N8:O8"/>
    <mergeCell ref="B7:C7"/>
    <mergeCell ref="D7:E7"/>
    <mergeCell ref="F7:G7"/>
    <mergeCell ref="H7:I7"/>
    <mergeCell ref="J7:K7"/>
    <mergeCell ref="L7:M7"/>
    <mergeCell ref="N4:N5"/>
    <mergeCell ref="B6:C6"/>
    <mergeCell ref="D6:E6"/>
    <mergeCell ref="F6:G6"/>
    <mergeCell ref="H6:I6"/>
    <mergeCell ref="J6:K6"/>
    <mergeCell ref="L6:M6"/>
    <mergeCell ref="N6:O6"/>
    <mergeCell ref="B4:B5"/>
    <mergeCell ref="D4:D5"/>
    <mergeCell ref="F4:F5"/>
    <mergeCell ref="H4:H5"/>
    <mergeCell ref="J4:J5"/>
    <mergeCell ref="L4:L5"/>
    <mergeCell ref="B1:O1"/>
    <mergeCell ref="B3:C3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  <pageSetup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39"/>
  <sheetViews>
    <sheetView showGridLines="0" zoomScale="80" zoomScaleNormal="80" workbookViewId="0">
      <selection activeCell="B3" sqref="B3:C3"/>
    </sheetView>
  </sheetViews>
  <sheetFormatPr defaultColWidth="3.42578125" defaultRowHeight="15" x14ac:dyDescent="0.25"/>
  <cols>
    <col min="1" max="1" width="3.42578125" style="2"/>
    <col min="2" max="2" width="5.140625" style="16" customWidth="1"/>
    <col min="3" max="3" width="20.42578125" style="16" customWidth="1"/>
    <col min="4" max="4" width="5.140625" style="16" customWidth="1"/>
    <col min="5" max="5" width="20.42578125" style="16" customWidth="1"/>
    <col min="6" max="6" width="5.140625" style="16" customWidth="1"/>
    <col min="7" max="7" width="20.42578125" style="16" customWidth="1"/>
    <col min="8" max="8" width="5.140625" style="16" customWidth="1"/>
    <col min="9" max="9" width="20.42578125" style="16" customWidth="1"/>
    <col min="10" max="10" width="5.140625" style="16" customWidth="1"/>
    <col min="11" max="11" width="20.42578125" style="16" customWidth="1"/>
    <col min="12" max="12" width="5.140625" style="16" customWidth="1"/>
    <col min="13" max="13" width="20.42578125" style="16" customWidth="1"/>
    <col min="14" max="14" width="5.140625" style="16" customWidth="1"/>
    <col min="15" max="15" width="20.42578125" style="16" customWidth="1"/>
    <col min="16" max="16" width="3.42578125" style="2"/>
    <col min="17" max="17" width="5.28515625" style="2" hidden="1" customWidth="1"/>
    <col min="18" max="18" width="8.5703125" style="2" hidden="1" customWidth="1"/>
    <col min="19" max="19" width="7.85546875" style="2" hidden="1" customWidth="1"/>
    <col min="20" max="20" width="8.5703125" style="2" hidden="1" customWidth="1"/>
    <col min="21" max="21" width="16.28515625" style="2" hidden="1" customWidth="1"/>
    <col min="22" max="16384" width="3.42578125" style="2"/>
  </cols>
  <sheetData>
    <row r="1" spans="2:21" ht="37.5" customHeight="1" x14ac:dyDescent="0.65">
      <c r="B1" s="1">
        <f ca="1">OFFSET(Calendar!B18,-2,0)</f>
        <v>41365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3" spans="2:21" ht="18.75" customHeight="1" x14ac:dyDescent="0.2">
      <c r="B3" s="3" t="str">
        <f>VLOOKUP(1,db_wd,3,FALSE)</f>
        <v>Sunday</v>
      </c>
      <c r="C3" s="3"/>
      <c r="D3" s="3" t="str">
        <f>VLOOKUP(2,db_wd,3,FALSE)</f>
        <v>Monday</v>
      </c>
      <c r="E3" s="3"/>
      <c r="F3" s="3" t="str">
        <f>VLOOKUP(3,db_wd,3,FALSE)</f>
        <v>Tuesday</v>
      </c>
      <c r="G3" s="3"/>
      <c r="H3" s="3" t="str">
        <f>VLOOKUP(4,db_wd,3,FALSE)</f>
        <v>Wednesday</v>
      </c>
      <c r="I3" s="3"/>
      <c r="J3" s="3" t="str">
        <f>VLOOKUP(5,db_wd,3,FALSE)</f>
        <v>Thursday</v>
      </c>
      <c r="K3" s="3"/>
      <c r="L3" s="3" t="str">
        <f>VLOOKUP(6,db_wd,3,FALSE)</f>
        <v>Friday</v>
      </c>
      <c r="M3" s="3"/>
      <c r="N3" s="3" t="str">
        <f>VLOOKUP(7,db_wd,3,FALSE)</f>
        <v>Saturday</v>
      </c>
      <c r="O3" s="3"/>
      <c r="Q3" s="4">
        <v>4</v>
      </c>
      <c r="R3" s="4"/>
      <c r="S3" s="4" t="s">
        <v>60</v>
      </c>
      <c r="T3" s="4"/>
      <c r="U3" s="4"/>
    </row>
    <row r="4" spans="2:21" ht="15" customHeight="1" x14ac:dyDescent="0.25">
      <c r="B4" s="5" t="str">
        <f ca="1">OFFSET(Calendar!B18,0,0)</f>
        <v/>
      </c>
      <c r="C4" s="6" t="str">
        <f ca="1">IFERROR(VLOOKUP(DAY(B4)&amp;"x1",$T:$U,2,FALSE),"")</f>
        <v/>
      </c>
      <c r="D4" s="5">
        <f ca="1">OFFSET(Calendar!B18,0,1)</f>
        <v>41365</v>
      </c>
      <c r="E4" s="6" t="str">
        <f ca="1">IFERROR(VLOOKUP(DAY(D4)&amp;"x1",$T:$U,2,FALSE),"")</f>
        <v>Easter Monday</v>
      </c>
      <c r="F4" s="5">
        <f ca="1">OFFSET(Calendar!B18,0,2)</f>
        <v>41366</v>
      </c>
      <c r="G4" s="6" t="str">
        <f ca="1">IFERROR(VLOOKUP(DAY(F4)&amp;"x1",$T:$U,2,FALSE),"")</f>
        <v/>
      </c>
      <c r="H4" s="5">
        <f ca="1">OFFSET(Calendar!B18,0,3)</f>
        <v>41367</v>
      </c>
      <c r="I4" s="6" t="str">
        <f ca="1">IFERROR(VLOOKUP(DAY(H4)&amp;"x1",$T:$U,2,FALSE),"")</f>
        <v/>
      </c>
      <c r="J4" s="5">
        <f ca="1">OFFSET(Calendar!B18,0,4)</f>
        <v>41368</v>
      </c>
      <c r="K4" s="6" t="str">
        <f ca="1">IFERROR(VLOOKUP(DAY(J4)&amp;"x1",$T:$U,2,FALSE),"")</f>
        <v/>
      </c>
      <c r="L4" s="5">
        <f ca="1">OFFSET(Calendar!B18,0,5)</f>
        <v>41369</v>
      </c>
      <c r="M4" s="6" t="str">
        <f ca="1">IFERROR(VLOOKUP(DAY(L4)&amp;"x1",$T:$U,2,FALSE),"")</f>
        <v/>
      </c>
      <c r="N4" s="5">
        <f ca="1">OFFSET(Calendar!B18,0,6)</f>
        <v>41370</v>
      </c>
      <c r="O4" s="6" t="str">
        <f ca="1">IFERROR(VLOOKUP(DAY(N4)&amp;"x1",$T:$U,2,FALSE),"")</f>
        <v/>
      </c>
      <c r="Q4" s="7" t="str">
        <f>$Q$3&amp;"x"&amp;(ROW()-3)</f>
        <v>4x1</v>
      </c>
      <c r="R4" s="8">
        <f>IFERROR(VLOOKUP(Q4,Calendar!$AF:$AH,2,FALSE),"")</f>
        <v>41365</v>
      </c>
      <c r="S4" s="7">
        <f>IF(R4="","",DAY(R4))</f>
        <v>1</v>
      </c>
      <c r="T4" s="8" t="str">
        <f>S4&amp;"x"&amp;COUNTIF($S$3:S4,S4)</f>
        <v>1x1</v>
      </c>
      <c r="U4" s="9" t="str">
        <f>IFERROR(VLOOKUP(Q4,Calendar!$AF:$AH,3,FALSE),"")</f>
        <v>Easter Monday</v>
      </c>
    </row>
    <row r="5" spans="2:21" ht="15" customHeight="1" x14ac:dyDescent="0.25">
      <c r="B5" s="10"/>
      <c r="C5" s="11" t="str">
        <f ca="1">IFERROR(VLOOKUP(DAY(B4)&amp;"x2",$T:$U,2,FALSE),"")</f>
        <v/>
      </c>
      <c r="D5" s="10"/>
      <c r="E5" s="11" t="str">
        <f ca="1">IFERROR(VLOOKUP(DAY(D4)&amp;"x2",$T:$U,2,FALSE),"")</f>
        <v/>
      </c>
      <c r="F5" s="10"/>
      <c r="G5" s="11" t="str">
        <f ca="1">IFERROR(VLOOKUP(DAY(F4)&amp;"x2",$T:$U,2,FALSE),"")</f>
        <v/>
      </c>
      <c r="H5" s="10"/>
      <c r="I5" s="11" t="str">
        <f ca="1">IFERROR(VLOOKUP(DAY(H4)&amp;"x2",$T:$U,2,FALSE),"")</f>
        <v/>
      </c>
      <c r="J5" s="10"/>
      <c r="K5" s="11" t="str">
        <f ca="1">IFERROR(VLOOKUP(DAY(J4)&amp;"x2",$T:$U,2,FALSE),"")</f>
        <v/>
      </c>
      <c r="L5" s="10"/>
      <c r="M5" s="11" t="str">
        <f ca="1">IFERROR(VLOOKUP(DAY(L4)&amp;"x2",$T:$U,2,FALSE),"")</f>
        <v/>
      </c>
      <c r="N5" s="10"/>
      <c r="O5" s="11" t="str">
        <f ca="1">IFERROR(VLOOKUP(DAY(N4)&amp;"x2",$T:$U,2,FALSE),"")</f>
        <v/>
      </c>
      <c r="Q5" s="7" t="str">
        <f t="shared" ref="Q5:Q39" si="0">$Q$3&amp;"x"&amp;(ROW()-3)</f>
        <v>4x2</v>
      </c>
      <c r="R5" s="8" t="str">
        <f>IFERROR(VLOOKUP(Q5,Calendar!$AF:$AH,2,FALSE),"")</f>
        <v/>
      </c>
      <c r="S5" s="7" t="str">
        <f t="shared" ref="S5:S39" si="1">IF(R5="","",DAY(R5))</f>
        <v/>
      </c>
      <c r="T5" s="8" t="str">
        <f>S5&amp;"x"&amp;COUNTIF($S$3:S5,S5)</f>
        <v>x1</v>
      </c>
      <c r="U5" s="9" t="str">
        <f>IFERROR(VLOOKUP(Q5,Calendar!$AF:$AH,3,FALSE),"")</f>
        <v/>
      </c>
    </row>
    <row r="6" spans="2:21" x14ac:dyDescent="0.25">
      <c r="B6" s="12" t="str">
        <f ca="1">IFERROR(VLOOKUP(DAY(B4)&amp;"x3",$T:$U,2,FALSE),"")</f>
        <v/>
      </c>
      <c r="C6" s="13"/>
      <c r="D6" s="12" t="str">
        <f ca="1">IFERROR(VLOOKUP(DAY(D4)&amp;"x3",$T:$U,2,FALSE),"")</f>
        <v/>
      </c>
      <c r="E6" s="13"/>
      <c r="F6" s="12" t="str">
        <f ca="1">IFERROR(VLOOKUP(DAY(F4)&amp;"x3",$T:$U,2,FALSE),"")</f>
        <v/>
      </c>
      <c r="G6" s="13"/>
      <c r="H6" s="12" t="str">
        <f ca="1">IFERROR(VLOOKUP(DAY(H4)&amp;"x3",$T:$U,2,FALSE),"")</f>
        <v/>
      </c>
      <c r="I6" s="13"/>
      <c r="J6" s="12" t="str">
        <f ca="1">IFERROR(VLOOKUP(DAY(J4)&amp;"x3",$T:$U,2,FALSE),"")</f>
        <v/>
      </c>
      <c r="K6" s="13"/>
      <c r="L6" s="12" t="str">
        <f ca="1">IFERROR(VLOOKUP(DAY(L4)&amp;"x3",$T:$U,2,FALSE),"")</f>
        <v/>
      </c>
      <c r="M6" s="13"/>
      <c r="N6" s="12" t="str">
        <f ca="1">IFERROR(VLOOKUP(DAY(N4)&amp;"x3",$T:$U,2,FALSE),"")</f>
        <v/>
      </c>
      <c r="O6" s="13"/>
      <c r="Q6" s="7" t="str">
        <f t="shared" si="0"/>
        <v>4x3</v>
      </c>
      <c r="R6" s="8" t="str">
        <f>IFERROR(VLOOKUP(Q6,Calendar!$AF:$AH,2,FALSE),"")</f>
        <v/>
      </c>
      <c r="S6" s="7" t="str">
        <f t="shared" si="1"/>
        <v/>
      </c>
      <c r="T6" s="8" t="str">
        <f>S6&amp;"x"&amp;COUNTIF($S$3:S6,S6)</f>
        <v>x2</v>
      </c>
      <c r="U6" s="9" t="str">
        <f>IFERROR(VLOOKUP(Q6,Calendar!$AF:$AH,3,FALSE),"")</f>
        <v/>
      </c>
    </row>
    <row r="7" spans="2:21" x14ac:dyDescent="0.25">
      <c r="B7" s="12" t="str">
        <f ca="1">IFERROR(VLOOKUP(DAY(B4)&amp;"x4",$T:$U,2,FALSE),"")</f>
        <v/>
      </c>
      <c r="C7" s="13"/>
      <c r="D7" s="12" t="str">
        <f ca="1">IFERROR(VLOOKUP(DAY(D4)&amp;"x4",$T:$U,2,FALSE),"")</f>
        <v/>
      </c>
      <c r="E7" s="13"/>
      <c r="F7" s="12" t="str">
        <f ca="1">IFERROR(VLOOKUP(DAY(F4)&amp;"x4",$T:$U,2,FALSE),"")</f>
        <v/>
      </c>
      <c r="G7" s="13"/>
      <c r="H7" s="12" t="str">
        <f ca="1">IFERROR(VLOOKUP(DAY(H4)&amp;"x4",$T:$U,2,FALSE),"")</f>
        <v/>
      </c>
      <c r="I7" s="13"/>
      <c r="J7" s="12" t="str">
        <f ca="1">IFERROR(VLOOKUP(DAY(J4)&amp;"x4",$T:$U,2,FALSE),"")</f>
        <v/>
      </c>
      <c r="K7" s="13"/>
      <c r="L7" s="12" t="str">
        <f ca="1">IFERROR(VLOOKUP(DAY(L4)&amp;"x4",$T:$U,2,FALSE),"")</f>
        <v/>
      </c>
      <c r="M7" s="13"/>
      <c r="N7" s="12" t="str">
        <f ca="1">IFERROR(VLOOKUP(DAY(N4)&amp;"x4",$T:$U,2,FALSE),"")</f>
        <v/>
      </c>
      <c r="O7" s="13"/>
      <c r="Q7" s="7" t="str">
        <f t="shared" si="0"/>
        <v>4x4</v>
      </c>
      <c r="R7" s="8" t="str">
        <f>IFERROR(VLOOKUP(Q7,Calendar!$AF:$AH,2,FALSE),"")</f>
        <v/>
      </c>
      <c r="S7" s="7" t="str">
        <f t="shared" si="1"/>
        <v/>
      </c>
      <c r="T7" s="8" t="str">
        <f>S7&amp;"x"&amp;COUNTIF($S$3:S7,S7)</f>
        <v>x3</v>
      </c>
      <c r="U7" s="9" t="str">
        <f>IFERROR(VLOOKUP(Q7,Calendar!$AF:$AH,3,FALSE),"")</f>
        <v/>
      </c>
    </row>
    <row r="8" spans="2:21" x14ac:dyDescent="0.25">
      <c r="B8" s="12" t="str">
        <f ca="1">IFERROR(VLOOKUP(DAY(B4)&amp;"x5",$T:$U,2,FALSE),"")</f>
        <v/>
      </c>
      <c r="C8" s="13"/>
      <c r="D8" s="12" t="str">
        <f ca="1">IFERROR(VLOOKUP(DAY(D4)&amp;"x5",$T:$U,2,FALSE),"")</f>
        <v/>
      </c>
      <c r="E8" s="13"/>
      <c r="F8" s="12" t="str">
        <f ca="1">IFERROR(VLOOKUP(DAY(F4)&amp;"x5",$T:$U,2,FALSE),"")</f>
        <v/>
      </c>
      <c r="G8" s="13"/>
      <c r="H8" s="12" t="str">
        <f ca="1">IFERROR(VLOOKUP(DAY(H4)&amp;"x5",$T:$U,2,FALSE),"")</f>
        <v/>
      </c>
      <c r="I8" s="13"/>
      <c r="J8" s="12" t="str">
        <f ca="1">IFERROR(VLOOKUP(DAY(J4)&amp;"x5",$T:$U,2,FALSE),"")</f>
        <v/>
      </c>
      <c r="K8" s="13"/>
      <c r="L8" s="12" t="str">
        <f ca="1">IFERROR(VLOOKUP(DAY(L4)&amp;"x5",$T:$U,2,FALSE),"")</f>
        <v/>
      </c>
      <c r="M8" s="13"/>
      <c r="N8" s="12" t="str">
        <f ca="1">IFERROR(VLOOKUP(DAY(N4)&amp;"x5",$T:$U,2,FALSE),"")</f>
        <v/>
      </c>
      <c r="O8" s="13"/>
      <c r="Q8" s="7" t="str">
        <f t="shared" si="0"/>
        <v>4x5</v>
      </c>
      <c r="R8" s="8" t="str">
        <f>IFERROR(VLOOKUP(Q8,Calendar!$AF:$AH,2,FALSE),"")</f>
        <v/>
      </c>
      <c r="S8" s="7" t="str">
        <f t="shared" si="1"/>
        <v/>
      </c>
      <c r="T8" s="8" t="str">
        <f>S8&amp;"x"&amp;COUNTIF($S$3:S8,S8)</f>
        <v>x4</v>
      </c>
      <c r="U8" s="9" t="str">
        <f>IFERROR(VLOOKUP(Q8,Calendar!$AF:$AH,3,FALSE),"")</f>
        <v/>
      </c>
    </row>
    <row r="9" spans="2:21" x14ac:dyDescent="0.25">
      <c r="B9" s="14" t="str">
        <f ca="1">IFERROR(VLOOKUP(DAY(B4)&amp;"x6",$T:$U,2,FALSE),"")</f>
        <v/>
      </c>
      <c r="C9" s="15"/>
      <c r="D9" s="14" t="str">
        <f ca="1">IFERROR(VLOOKUP(DAY(D4)&amp;"x6",$T:$U,2,FALSE),"")</f>
        <v/>
      </c>
      <c r="E9" s="15"/>
      <c r="F9" s="14" t="str">
        <f ca="1">IFERROR(VLOOKUP(DAY(F4)&amp;"x6",$T:$U,2,FALSE),"")</f>
        <v/>
      </c>
      <c r="G9" s="15"/>
      <c r="H9" s="14" t="str">
        <f ca="1">IFERROR(VLOOKUP(DAY(H4)&amp;"x6",$T:$U,2,FALSE),"")</f>
        <v/>
      </c>
      <c r="I9" s="15"/>
      <c r="J9" s="14" t="str">
        <f ca="1">IFERROR(VLOOKUP(DAY(J4)&amp;"x6",$T:$U,2,FALSE),"")</f>
        <v/>
      </c>
      <c r="K9" s="15"/>
      <c r="L9" s="14" t="str">
        <f ca="1">IFERROR(VLOOKUP(DAY(L4)&amp;"x6",$T:$U,2,FALSE),"")</f>
        <v/>
      </c>
      <c r="M9" s="15"/>
      <c r="N9" s="14" t="str">
        <f ca="1">IFERROR(VLOOKUP(DAY(N4)&amp;"x6",$T:$U,2,FALSE),"")</f>
        <v/>
      </c>
      <c r="O9" s="15"/>
      <c r="Q9" s="7" t="str">
        <f t="shared" si="0"/>
        <v>4x6</v>
      </c>
      <c r="R9" s="8" t="str">
        <f>IFERROR(VLOOKUP(Q9,Calendar!$AF:$AH,2,FALSE),"")</f>
        <v/>
      </c>
      <c r="S9" s="7" t="str">
        <f t="shared" si="1"/>
        <v/>
      </c>
      <c r="T9" s="8" t="str">
        <f>S9&amp;"x"&amp;COUNTIF($S$3:S9,S9)</f>
        <v>x5</v>
      </c>
      <c r="U9" s="9" t="str">
        <f>IFERROR(VLOOKUP(Q9,Calendar!$AF:$AH,3,FALSE),"")</f>
        <v/>
      </c>
    </row>
    <row r="10" spans="2:21" ht="15" customHeight="1" x14ac:dyDescent="0.25">
      <c r="B10" s="5">
        <f ca="1">OFFSET(Calendar!B18,1,0)</f>
        <v>41371</v>
      </c>
      <c r="C10" s="6" t="str">
        <f ca="1">IFERROR(VLOOKUP(DAY(B10)&amp;"x1",$T:$U,2,FALSE),"")</f>
        <v/>
      </c>
      <c r="D10" s="5">
        <f ca="1">OFFSET(Calendar!B18,1,1)</f>
        <v>41372</v>
      </c>
      <c r="E10" s="6" t="str">
        <f ca="1">IFERROR(VLOOKUP(DAY(D10)&amp;"x1",$T:$U,2,FALSE),"")</f>
        <v/>
      </c>
      <c r="F10" s="5">
        <f ca="1">OFFSET(Calendar!B18,1,2)</f>
        <v>41373</v>
      </c>
      <c r="G10" s="6" t="str">
        <f ca="1">IFERROR(VLOOKUP(DAY(F10)&amp;"x1",$T:$U,2,FALSE),"")</f>
        <v/>
      </c>
      <c r="H10" s="5">
        <f ca="1">OFFSET(Calendar!B18,1,3)</f>
        <v>41374</v>
      </c>
      <c r="I10" s="6" t="str">
        <f ca="1">IFERROR(VLOOKUP(DAY(H10)&amp;"x1",$T:$U,2,FALSE),"")</f>
        <v/>
      </c>
      <c r="J10" s="5">
        <f ca="1">OFFSET(Calendar!B18,1,4)</f>
        <v>41375</v>
      </c>
      <c r="K10" s="6" t="str">
        <f ca="1">IFERROR(VLOOKUP(DAY(J10)&amp;"x1",$T:$U,2,FALSE),"")</f>
        <v/>
      </c>
      <c r="L10" s="5">
        <f ca="1">OFFSET(Calendar!B18,1,5)</f>
        <v>41376</v>
      </c>
      <c r="M10" s="6" t="str">
        <f ca="1">IFERROR(VLOOKUP(DAY(L10)&amp;"x1",$T:$U,2,FALSE),"")</f>
        <v/>
      </c>
      <c r="N10" s="5">
        <f ca="1">OFFSET(Calendar!B18,1,6)</f>
        <v>41377</v>
      </c>
      <c r="O10" s="6" t="str">
        <f ca="1">IFERROR(VLOOKUP(DAY(N10)&amp;"x1",$T:$U,2,FALSE),"")</f>
        <v/>
      </c>
      <c r="Q10" s="7" t="str">
        <f t="shared" si="0"/>
        <v>4x7</v>
      </c>
      <c r="R10" s="8" t="str">
        <f>IFERROR(VLOOKUP(Q10,Calendar!$AF:$AH,2,FALSE),"")</f>
        <v/>
      </c>
      <c r="S10" s="7" t="str">
        <f t="shared" si="1"/>
        <v/>
      </c>
      <c r="T10" s="8" t="str">
        <f>S10&amp;"x"&amp;COUNTIF($S$3:S10,S10)</f>
        <v>x6</v>
      </c>
      <c r="U10" s="9" t="str">
        <f>IFERROR(VLOOKUP(Q10,Calendar!$AF:$AH,3,FALSE),"")</f>
        <v/>
      </c>
    </row>
    <row r="11" spans="2:21" ht="15" customHeight="1" x14ac:dyDescent="0.25">
      <c r="B11" s="10"/>
      <c r="C11" s="11" t="str">
        <f ca="1">IFERROR(VLOOKUP(DAY(B10)&amp;"x2",$T:$U,2,FALSE),"")</f>
        <v/>
      </c>
      <c r="D11" s="10"/>
      <c r="E11" s="11" t="str">
        <f ca="1">IFERROR(VLOOKUP(DAY(D10)&amp;"x2",$T:$U,2,FALSE),"")</f>
        <v/>
      </c>
      <c r="F11" s="10"/>
      <c r="G11" s="11" t="str">
        <f ca="1">IFERROR(VLOOKUP(DAY(F10)&amp;"x2",$T:$U,2,FALSE),"")</f>
        <v/>
      </c>
      <c r="H11" s="10"/>
      <c r="I11" s="11" t="str">
        <f ca="1">IFERROR(VLOOKUP(DAY(H10)&amp;"x2",$T:$U,2,FALSE),"")</f>
        <v/>
      </c>
      <c r="J11" s="10"/>
      <c r="K11" s="11" t="str">
        <f ca="1">IFERROR(VLOOKUP(DAY(J10)&amp;"x2",$T:$U,2,FALSE),"")</f>
        <v/>
      </c>
      <c r="L11" s="10"/>
      <c r="M11" s="11" t="str">
        <f ca="1">IFERROR(VLOOKUP(DAY(L10)&amp;"x2",$T:$U,2,FALSE),"")</f>
        <v/>
      </c>
      <c r="N11" s="10"/>
      <c r="O11" s="11" t="str">
        <f ca="1">IFERROR(VLOOKUP(DAY(N10)&amp;"x2",$T:$U,2,FALSE),"")</f>
        <v/>
      </c>
      <c r="Q11" s="7" t="str">
        <f t="shared" si="0"/>
        <v>4x8</v>
      </c>
      <c r="R11" s="8" t="str">
        <f>IFERROR(VLOOKUP(Q11,Calendar!$AF:$AH,2,FALSE),"")</f>
        <v/>
      </c>
      <c r="S11" s="7" t="str">
        <f t="shared" si="1"/>
        <v/>
      </c>
      <c r="T11" s="8" t="str">
        <f>S11&amp;"x"&amp;COUNTIF($S$3:S11,S11)</f>
        <v>x7</v>
      </c>
      <c r="U11" s="9" t="str">
        <f>IFERROR(VLOOKUP(Q11,Calendar!$AF:$AH,3,FALSE),"")</f>
        <v/>
      </c>
    </row>
    <row r="12" spans="2:21" x14ac:dyDescent="0.25">
      <c r="B12" s="12" t="str">
        <f ca="1">IFERROR(VLOOKUP(DAY(B10)&amp;"x3",$T:$U,2,FALSE),"")</f>
        <v/>
      </c>
      <c r="C12" s="13"/>
      <c r="D12" s="12" t="str">
        <f ca="1">IFERROR(VLOOKUP(DAY(D10)&amp;"x3",$T:$U,2,FALSE),"")</f>
        <v/>
      </c>
      <c r="E12" s="13"/>
      <c r="F12" s="12" t="str">
        <f ca="1">IFERROR(VLOOKUP(DAY(F10)&amp;"x3",$T:$U,2,FALSE),"")</f>
        <v/>
      </c>
      <c r="G12" s="13"/>
      <c r="H12" s="12" t="str">
        <f ca="1">IFERROR(VLOOKUP(DAY(H10)&amp;"x3",$T:$U,2,FALSE),"")</f>
        <v/>
      </c>
      <c r="I12" s="13"/>
      <c r="J12" s="12" t="str">
        <f ca="1">IFERROR(VLOOKUP(DAY(J10)&amp;"x3",$T:$U,2,FALSE),"")</f>
        <v/>
      </c>
      <c r="K12" s="13"/>
      <c r="L12" s="12" t="str">
        <f ca="1">IFERROR(VLOOKUP(DAY(L10)&amp;"x3",$T:$U,2,FALSE),"")</f>
        <v/>
      </c>
      <c r="M12" s="13"/>
      <c r="N12" s="12" t="str">
        <f ca="1">IFERROR(VLOOKUP(DAY(N10)&amp;"x3",$T:$U,2,FALSE),"")</f>
        <v/>
      </c>
      <c r="O12" s="13"/>
      <c r="Q12" s="7" t="str">
        <f t="shared" si="0"/>
        <v>4x9</v>
      </c>
      <c r="R12" s="8" t="str">
        <f>IFERROR(VLOOKUP(Q12,Calendar!$AF:$AH,2,FALSE),"")</f>
        <v/>
      </c>
      <c r="S12" s="7" t="str">
        <f t="shared" si="1"/>
        <v/>
      </c>
      <c r="T12" s="8" t="str">
        <f>S12&amp;"x"&amp;COUNTIF($S$3:S12,S12)</f>
        <v>x8</v>
      </c>
      <c r="U12" s="9" t="str">
        <f>IFERROR(VLOOKUP(Q12,Calendar!$AF:$AH,3,FALSE),"")</f>
        <v/>
      </c>
    </row>
    <row r="13" spans="2:21" x14ac:dyDescent="0.25">
      <c r="B13" s="12" t="str">
        <f ca="1">IFERROR(VLOOKUP(DAY(B10)&amp;"x4",$T:$U,2,FALSE),"")</f>
        <v/>
      </c>
      <c r="C13" s="13"/>
      <c r="D13" s="12" t="str">
        <f ca="1">IFERROR(VLOOKUP(DAY(D10)&amp;"x4",$T:$U,2,FALSE),"")</f>
        <v/>
      </c>
      <c r="E13" s="13"/>
      <c r="F13" s="12" t="str">
        <f ca="1">IFERROR(VLOOKUP(DAY(F10)&amp;"x4",$T:$U,2,FALSE),"")</f>
        <v/>
      </c>
      <c r="G13" s="13"/>
      <c r="H13" s="12" t="str">
        <f ca="1">IFERROR(VLOOKUP(DAY(H10)&amp;"x4",$T:$U,2,FALSE),"")</f>
        <v/>
      </c>
      <c r="I13" s="13"/>
      <c r="J13" s="12" t="str">
        <f ca="1">IFERROR(VLOOKUP(DAY(J10)&amp;"x4",$T:$U,2,FALSE),"")</f>
        <v/>
      </c>
      <c r="K13" s="13"/>
      <c r="L13" s="12" t="str">
        <f ca="1">IFERROR(VLOOKUP(DAY(L10)&amp;"x4",$T:$U,2,FALSE),"")</f>
        <v/>
      </c>
      <c r="M13" s="13"/>
      <c r="N13" s="12" t="str">
        <f ca="1">IFERROR(VLOOKUP(DAY(N10)&amp;"x4",$T:$U,2,FALSE),"")</f>
        <v/>
      </c>
      <c r="O13" s="13"/>
      <c r="Q13" s="7" t="str">
        <f t="shared" si="0"/>
        <v>4x10</v>
      </c>
      <c r="R13" s="8" t="str">
        <f>IFERROR(VLOOKUP(Q13,Calendar!$AF:$AH,2,FALSE),"")</f>
        <v/>
      </c>
      <c r="S13" s="7" t="str">
        <f t="shared" si="1"/>
        <v/>
      </c>
      <c r="T13" s="8" t="str">
        <f>S13&amp;"x"&amp;COUNTIF($S$3:S13,S13)</f>
        <v>x9</v>
      </c>
      <c r="U13" s="9" t="str">
        <f>IFERROR(VLOOKUP(Q13,Calendar!$AF:$AH,3,FALSE),"")</f>
        <v/>
      </c>
    </row>
    <row r="14" spans="2:21" x14ac:dyDescent="0.25">
      <c r="B14" s="12" t="str">
        <f ca="1">IFERROR(VLOOKUP(DAY(B10)&amp;"x5",$T:$U,2,FALSE),"")</f>
        <v/>
      </c>
      <c r="C14" s="13"/>
      <c r="D14" s="12" t="str">
        <f ca="1">IFERROR(VLOOKUP(DAY(D10)&amp;"x5",$T:$U,2,FALSE),"")</f>
        <v/>
      </c>
      <c r="E14" s="13"/>
      <c r="F14" s="12" t="str">
        <f ca="1">IFERROR(VLOOKUP(DAY(F10)&amp;"x5",$T:$U,2,FALSE),"")</f>
        <v/>
      </c>
      <c r="G14" s="13"/>
      <c r="H14" s="12" t="str">
        <f ca="1">IFERROR(VLOOKUP(DAY(H10)&amp;"x5",$T:$U,2,FALSE),"")</f>
        <v/>
      </c>
      <c r="I14" s="13"/>
      <c r="J14" s="12" t="str">
        <f ca="1">IFERROR(VLOOKUP(DAY(J10)&amp;"x5",$T:$U,2,FALSE),"")</f>
        <v/>
      </c>
      <c r="K14" s="13"/>
      <c r="L14" s="12" t="str">
        <f ca="1">IFERROR(VLOOKUP(DAY(L10)&amp;"x5",$T:$U,2,FALSE),"")</f>
        <v/>
      </c>
      <c r="M14" s="13"/>
      <c r="N14" s="12" t="str">
        <f ca="1">IFERROR(VLOOKUP(DAY(N10)&amp;"x5",$T:$U,2,FALSE),"")</f>
        <v/>
      </c>
      <c r="O14" s="13"/>
      <c r="Q14" s="7" t="str">
        <f t="shared" si="0"/>
        <v>4x11</v>
      </c>
      <c r="R14" s="8" t="str">
        <f>IFERROR(VLOOKUP(Q14,Calendar!$AF:$AH,2,FALSE),"")</f>
        <v/>
      </c>
      <c r="S14" s="7" t="str">
        <f t="shared" si="1"/>
        <v/>
      </c>
      <c r="T14" s="8" t="str">
        <f>S14&amp;"x"&amp;COUNTIF($S$3:S14,S14)</f>
        <v>x10</v>
      </c>
      <c r="U14" s="9" t="str">
        <f>IFERROR(VLOOKUP(Q14,Calendar!$AF:$AH,3,FALSE),"")</f>
        <v/>
      </c>
    </row>
    <row r="15" spans="2:21" x14ac:dyDescent="0.25">
      <c r="B15" s="14" t="str">
        <f ca="1">IFERROR(VLOOKUP(DAY(B10)&amp;"x6",$T:$U,2,FALSE),"")</f>
        <v/>
      </c>
      <c r="C15" s="15"/>
      <c r="D15" s="14" t="str">
        <f ca="1">IFERROR(VLOOKUP(DAY(D10)&amp;"x6",$T:$U,2,FALSE),"")</f>
        <v/>
      </c>
      <c r="E15" s="15"/>
      <c r="F15" s="14" t="str">
        <f ca="1">IFERROR(VLOOKUP(DAY(F10)&amp;"x6",$T:$U,2,FALSE),"")</f>
        <v/>
      </c>
      <c r="G15" s="15"/>
      <c r="H15" s="14" t="str">
        <f ca="1">IFERROR(VLOOKUP(DAY(H10)&amp;"x6",$T:$U,2,FALSE),"")</f>
        <v/>
      </c>
      <c r="I15" s="15"/>
      <c r="J15" s="14" t="str">
        <f ca="1">IFERROR(VLOOKUP(DAY(J10)&amp;"x6",$T:$U,2,FALSE),"")</f>
        <v/>
      </c>
      <c r="K15" s="15"/>
      <c r="L15" s="14" t="str">
        <f ca="1">IFERROR(VLOOKUP(DAY(L10)&amp;"x6",$T:$U,2,FALSE),"")</f>
        <v/>
      </c>
      <c r="M15" s="15"/>
      <c r="N15" s="14" t="str">
        <f ca="1">IFERROR(VLOOKUP(DAY(N10)&amp;"x6",$T:$U,2,FALSE),"")</f>
        <v/>
      </c>
      <c r="O15" s="15"/>
      <c r="Q15" s="7" t="str">
        <f t="shared" si="0"/>
        <v>4x12</v>
      </c>
      <c r="R15" s="8" t="str">
        <f>IFERROR(VLOOKUP(Q15,Calendar!$AF:$AH,2,FALSE),"")</f>
        <v/>
      </c>
      <c r="S15" s="7" t="str">
        <f t="shared" si="1"/>
        <v/>
      </c>
      <c r="T15" s="8" t="str">
        <f>S15&amp;"x"&amp;COUNTIF($S$3:S15,S15)</f>
        <v>x11</v>
      </c>
      <c r="U15" s="9" t="str">
        <f>IFERROR(VLOOKUP(Q15,Calendar!$AF:$AH,3,FALSE),"")</f>
        <v/>
      </c>
    </row>
    <row r="16" spans="2:21" ht="15" customHeight="1" x14ac:dyDescent="0.25">
      <c r="B16" s="5">
        <f ca="1">OFFSET(Calendar!B18,2,0)</f>
        <v>41378</v>
      </c>
      <c r="C16" s="6" t="str">
        <f ca="1">IFERROR(VLOOKUP(DAY(B16)&amp;"x1",$T:$U,2,FALSE),"")</f>
        <v/>
      </c>
      <c r="D16" s="5">
        <f ca="1">OFFSET(Calendar!B18,2,1)</f>
        <v>41379</v>
      </c>
      <c r="E16" s="6" t="str">
        <f ca="1">IFERROR(VLOOKUP(DAY(D16)&amp;"x1",$T:$U,2,FALSE),"")</f>
        <v/>
      </c>
      <c r="F16" s="5">
        <f ca="1">OFFSET(Calendar!B18,2,2)</f>
        <v>41380</v>
      </c>
      <c r="G16" s="6" t="str">
        <f ca="1">IFERROR(VLOOKUP(DAY(F16)&amp;"x1",$T:$U,2,FALSE),"")</f>
        <v/>
      </c>
      <c r="H16" s="5">
        <f ca="1">OFFSET(Calendar!B18,2,3)</f>
        <v>41381</v>
      </c>
      <c r="I16" s="6" t="str">
        <f ca="1">IFERROR(VLOOKUP(DAY(H16)&amp;"x1",$T:$U,2,FALSE),"")</f>
        <v/>
      </c>
      <c r="J16" s="5">
        <f ca="1">OFFSET(Calendar!B18,2,4)</f>
        <v>41382</v>
      </c>
      <c r="K16" s="6" t="str">
        <f ca="1">IFERROR(VLOOKUP(DAY(J16)&amp;"x1",$T:$U,2,FALSE),"")</f>
        <v/>
      </c>
      <c r="L16" s="5">
        <f ca="1">OFFSET(Calendar!B18,2,5)</f>
        <v>41383</v>
      </c>
      <c r="M16" s="6" t="str">
        <f ca="1">IFERROR(VLOOKUP(DAY(L16)&amp;"x1",$T:$U,2,FALSE),"")</f>
        <v/>
      </c>
      <c r="N16" s="5">
        <f ca="1">OFFSET(Calendar!B18,2,6)</f>
        <v>41384</v>
      </c>
      <c r="O16" s="6" t="str">
        <f ca="1">IFERROR(VLOOKUP(DAY(N16)&amp;"x1",$T:$U,2,FALSE),"")</f>
        <v/>
      </c>
      <c r="Q16" s="7" t="str">
        <f t="shared" si="0"/>
        <v>4x13</v>
      </c>
      <c r="R16" s="8" t="str">
        <f>IFERROR(VLOOKUP(Q16,Calendar!$AF:$AH,2,FALSE),"")</f>
        <v/>
      </c>
      <c r="S16" s="7" t="str">
        <f t="shared" si="1"/>
        <v/>
      </c>
      <c r="T16" s="8" t="str">
        <f>S16&amp;"x"&amp;COUNTIF($S$3:S16,S16)</f>
        <v>x12</v>
      </c>
      <c r="U16" s="9" t="str">
        <f>IFERROR(VLOOKUP(Q16,Calendar!$AF:$AH,3,FALSE),"")</f>
        <v/>
      </c>
    </row>
    <row r="17" spans="2:21" ht="15" customHeight="1" x14ac:dyDescent="0.25">
      <c r="B17" s="10"/>
      <c r="C17" s="11" t="str">
        <f ca="1">IFERROR(VLOOKUP(DAY(B16)&amp;"x2",$T:$U,2,FALSE),"")</f>
        <v/>
      </c>
      <c r="D17" s="10"/>
      <c r="E17" s="11" t="str">
        <f ca="1">IFERROR(VLOOKUP(DAY(D16)&amp;"x2",$T:$U,2,FALSE),"")</f>
        <v/>
      </c>
      <c r="F17" s="10"/>
      <c r="G17" s="11" t="str">
        <f ca="1">IFERROR(VLOOKUP(DAY(F16)&amp;"x2",$T:$U,2,FALSE),"")</f>
        <v/>
      </c>
      <c r="H17" s="10"/>
      <c r="I17" s="11" t="str">
        <f ca="1">IFERROR(VLOOKUP(DAY(H16)&amp;"x2",$T:$U,2,FALSE),"")</f>
        <v/>
      </c>
      <c r="J17" s="10"/>
      <c r="K17" s="11" t="str">
        <f ca="1">IFERROR(VLOOKUP(DAY(J16)&amp;"x2",$T:$U,2,FALSE),"")</f>
        <v/>
      </c>
      <c r="L17" s="10"/>
      <c r="M17" s="11" t="str">
        <f ca="1">IFERROR(VLOOKUP(DAY(L16)&amp;"x2",$T:$U,2,FALSE),"")</f>
        <v/>
      </c>
      <c r="N17" s="10"/>
      <c r="O17" s="11" t="str">
        <f ca="1">IFERROR(VLOOKUP(DAY(N16)&amp;"x2",$T:$U,2,FALSE),"")</f>
        <v/>
      </c>
      <c r="Q17" s="7" t="str">
        <f t="shared" si="0"/>
        <v>4x14</v>
      </c>
      <c r="R17" s="8" t="str">
        <f>IFERROR(VLOOKUP(Q17,Calendar!$AF:$AH,2,FALSE),"")</f>
        <v/>
      </c>
      <c r="S17" s="7" t="str">
        <f t="shared" si="1"/>
        <v/>
      </c>
      <c r="T17" s="8" t="str">
        <f>S17&amp;"x"&amp;COUNTIF($S$3:S17,S17)</f>
        <v>x13</v>
      </c>
      <c r="U17" s="9" t="str">
        <f>IFERROR(VLOOKUP(Q17,Calendar!$AF:$AH,3,FALSE),"")</f>
        <v/>
      </c>
    </row>
    <row r="18" spans="2:21" x14ac:dyDescent="0.25">
      <c r="B18" s="12" t="str">
        <f ca="1">IFERROR(VLOOKUP(DAY(B16)&amp;"x3",$T:$U,2,FALSE),"")</f>
        <v/>
      </c>
      <c r="C18" s="13"/>
      <c r="D18" s="12" t="str">
        <f ca="1">IFERROR(VLOOKUP(DAY(D16)&amp;"x3",$T:$U,2,FALSE),"")</f>
        <v/>
      </c>
      <c r="E18" s="13"/>
      <c r="F18" s="12" t="str">
        <f ca="1">IFERROR(VLOOKUP(DAY(F16)&amp;"x3",$T:$U,2,FALSE),"")</f>
        <v/>
      </c>
      <c r="G18" s="13"/>
      <c r="H18" s="12" t="str">
        <f ca="1">IFERROR(VLOOKUP(DAY(H16)&amp;"x3",$T:$U,2,FALSE),"")</f>
        <v/>
      </c>
      <c r="I18" s="13"/>
      <c r="J18" s="12" t="str">
        <f ca="1">IFERROR(VLOOKUP(DAY(J16)&amp;"x3",$T:$U,2,FALSE),"")</f>
        <v/>
      </c>
      <c r="K18" s="13"/>
      <c r="L18" s="12" t="str">
        <f ca="1">IFERROR(VLOOKUP(DAY(L16)&amp;"x3",$T:$U,2,FALSE),"")</f>
        <v/>
      </c>
      <c r="M18" s="13"/>
      <c r="N18" s="12" t="str">
        <f ca="1">IFERROR(VLOOKUP(DAY(N16)&amp;"x3",$T:$U,2,FALSE),"")</f>
        <v/>
      </c>
      <c r="O18" s="13"/>
      <c r="Q18" s="7" t="str">
        <f t="shared" si="0"/>
        <v>4x15</v>
      </c>
      <c r="R18" s="8" t="str">
        <f>IFERROR(VLOOKUP(Q18,Calendar!$AF:$AH,2,FALSE),"")</f>
        <v/>
      </c>
      <c r="S18" s="7" t="str">
        <f t="shared" si="1"/>
        <v/>
      </c>
      <c r="T18" s="8" t="str">
        <f>S18&amp;"x"&amp;COUNTIF($S$3:S18,S18)</f>
        <v>x14</v>
      </c>
      <c r="U18" s="9" t="str">
        <f>IFERROR(VLOOKUP(Q18,Calendar!$AF:$AH,3,FALSE),"")</f>
        <v/>
      </c>
    </row>
    <row r="19" spans="2:21" x14ac:dyDescent="0.25">
      <c r="B19" s="12" t="str">
        <f ca="1">IFERROR(VLOOKUP(DAY(B16)&amp;"x4",$T:$U,2,FALSE),"")</f>
        <v/>
      </c>
      <c r="C19" s="13"/>
      <c r="D19" s="12" t="str">
        <f ca="1">IFERROR(VLOOKUP(DAY(D16)&amp;"x4",$T:$U,2,FALSE),"")</f>
        <v/>
      </c>
      <c r="E19" s="13"/>
      <c r="F19" s="12" t="str">
        <f ca="1">IFERROR(VLOOKUP(DAY(F16)&amp;"x4",$T:$U,2,FALSE),"")</f>
        <v/>
      </c>
      <c r="G19" s="13"/>
      <c r="H19" s="12" t="str">
        <f ca="1">IFERROR(VLOOKUP(DAY(H16)&amp;"x4",$T:$U,2,FALSE),"")</f>
        <v/>
      </c>
      <c r="I19" s="13"/>
      <c r="J19" s="12" t="str">
        <f ca="1">IFERROR(VLOOKUP(DAY(J16)&amp;"x4",$T:$U,2,FALSE),"")</f>
        <v/>
      </c>
      <c r="K19" s="13"/>
      <c r="L19" s="12" t="str">
        <f ca="1">IFERROR(VLOOKUP(DAY(L16)&amp;"x4",$T:$U,2,FALSE),"")</f>
        <v/>
      </c>
      <c r="M19" s="13"/>
      <c r="N19" s="12" t="str">
        <f ca="1">IFERROR(VLOOKUP(DAY(N16)&amp;"x4",$T:$U,2,FALSE),"")</f>
        <v/>
      </c>
      <c r="O19" s="13"/>
      <c r="Q19" s="7" t="str">
        <f t="shared" si="0"/>
        <v>4x16</v>
      </c>
      <c r="R19" s="8" t="str">
        <f>IFERROR(VLOOKUP(Q19,Calendar!$AF:$AH,2,FALSE),"")</f>
        <v/>
      </c>
      <c r="S19" s="7" t="str">
        <f t="shared" si="1"/>
        <v/>
      </c>
      <c r="T19" s="8" t="str">
        <f>S19&amp;"x"&amp;COUNTIF($S$3:S19,S19)</f>
        <v>x15</v>
      </c>
      <c r="U19" s="9" t="str">
        <f>IFERROR(VLOOKUP(Q19,Calendar!$AF:$AH,3,FALSE),"")</f>
        <v/>
      </c>
    </row>
    <row r="20" spans="2:21" x14ac:dyDescent="0.25">
      <c r="B20" s="12" t="str">
        <f ca="1">IFERROR(VLOOKUP(DAY(B16)&amp;"x5",$T:$U,2,FALSE),"")</f>
        <v/>
      </c>
      <c r="C20" s="13"/>
      <c r="D20" s="12" t="str">
        <f ca="1">IFERROR(VLOOKUP(DAY(D16)&amp;"x5",$T:$U,2,FALSE),"")</f>
        <v/>
      </c>
      <c r="E20" s="13"/>
      <c r="F20" s="12" t="str">
        <f ca="1">IFERROR(VLOOKUP(DAY(F16)&amp;"x5",$T:$U,2,FALSE),"")</f>
        <v/>
      </c>
      <c r="G20" s="13"/>
      <c r="H20" s="12" t="str">
        <f ca="1">IFERROR(VLOOKUP(DAY(H16)&amp;"x5",$T:$U,2,FALSE),"")</f>
        <v/>
      </c>
      <c r="I20" s="13"/>
      <c r="J20" s="12" t="str">
        <f ca="1">IFERROR(VLOOKUP(DAY(J16)&amp;"x5",$T:$U,2,FALSE),"")</f>
        <v/>
      </c>
      <c r="K20" s="13"/>
      <c r="L20" s="12" t="str">
        <f ca="1">IFERROR(VLOOKUP(DAY(L16)&amp;"x5",$T:$U,2,FALSE),"")</f>
        <v/>
      </c>
      <c r="M20" s="13"/>
      <c r="N20" s="12" t="str">
        <f ca="1">IFERROR(VLOOKUP(DAY(N16)&amp;"x5",$T:$U,2,FALSE),"")</f>
        <v/>
      </c>
      <c r="O20" s="13"/>
      <c r="Q20" s="7" t="str">
        <f t="shared" si="0"/>
        <v>4x17</v>
      </c>
      <c r="R20" s="8" t="str">
        <f>IFERROR(VLOOKUP(Q20,Calendar!$AF:$AH,2,FALSE),"")</f>
        <v/>
      </c>
      <c r="S20" s="7" t="str">
        <f t="shared" si="1"/>
        <v/>
      </c>
      <c r="T20" s="8" t="str">
        <f>S20&amp;"x"&amp;COUNTIF($S$3:S20,S20)</f>
        <v>x16</v>
      </c>
      <c r="U20" s="9" t="str">
        <f>IFERROR(VLOOKUP(Q20,Calendar!$AF:$AH,3,FALSE),"")</f>
        <v/>
      </c>
    </row>
    <row r="21" spans="2:21" x14ac:dyDescent="0.25">
      <c r="B21" s="14" t="str">
        <f ca="1">IFERROR(VLOOKUP(DAY(B16)&amp;"x6",$T:$U,2,FALSE),"")</f>
        <v/>
      </c>
      <c r="C21" s="15"/>
      <c r="D21" s="14" t="str">
        <f ca="1">IFERROR(VLOOKUP(DAY(D16)&amp;"x6",$T:$U,2,FALSE),"")</f>
        <v/>
      </c>
      <c r="E21" s="15"/>
      <c r="F21" s="14" t="str">
        <f ca="1">IFERROR(VLOOKUP(DAY(F16)&amp;"x6",$T:$U,2,FALSE),"")</f>
        <v/>
      </c>
      <c r="G21" s="15"/>
      <c r="H21" s="14" t="str">
        <f ca="1">IFERROR(VLOOKUP(DAY(H16)&amp;"x6",$T:$U,2,FALSE),"")</f>
        <v/>
      </c>
      <c r="I21" s="15"/>
      <c r="J21" s="14" t="str">
        <f ca="1">IFERROR(VLOOKUP(DAY(J16)&amp;"x6",$T:$U,2,FALSE),"")</f>
        <v/>
      </c>
      <c r="K21" s="15"/>
      <c r="L21" s="14" t="str">
        <f ca="1">IFERROR(VLOOKUP(DAY(L16)&amp;"x6",$T:$U,2,FALSE),"")</f>
        <v/>
      </c>
      <c r="M21" s="15"/>
      <c r="N21" s="14" t="str">
        <f ca="1">IFERROR(VLOOKUP(DAY(N16)&amp;"x6",$T:$U,2,FALSE),"")</f>
        <v/>
      </c>
      <c r="O21" s="15"/>
      <c r="Q21" s="7" t="str">
        <f t="shared" si="0"/>
        <v>4x18</v>
      </c>
      <c r="R21" s="8" t="str">
        <f>IFERROR(VLOOKUP(Q21,Calendar!$AF:$AH,2,FALSE),"")</f>
        <v/>
      </c>
      <c r="S21" s="7" t="str">
        <f t="shared" si="1"/>
        <v/>
      </c>
      <c r="T21" s="8" t="str">
        <f>S21&amp;"x"&amp;COUNTIF($S$3:S21,S21)</f>
        <v>x17</v>
      </c>
      <c r="U21" s="9" t="str">
        <f>IFERROR(VLOOKUP(Q21,Calendar!$AF:$AH,3,FALSE),"")</f>
        <v/>
      </c>
    </row>
    <row r="22" spans="2:21" ht="15" customHeight="1" x14ac:dyDescent="0.25">
      <c r="B22" s="5">
        <f ca="1">OFFSET(Calendar!B18,3,0)</f>
        <v>41385</v>
      </c>
      <c r="C22" s="6" t="str">
        <f ca="1">IFERROR(VLOOKUP(DAY(B22)&amp;"x1",$T:$U,2,FALSE),"")</f>
        <v/>
      </c>
      <c r="D22" s="5">
        <f ca="1">OFFSET(Calendar!B18,3,1)</f>
        <v>41386</v>
      </c>
      <c r="E22" s="6" t="str">
        <f ca="1">IFERROR(VLOOKUP(DAY(D22)&amp;"x1",$T:$U,2,FALSE),"")</f>
        <v/>
      </c>
      <c r="F22" s="5">
        <f ca="1">OFFSET(Calendar!B18,3,2)</f>
        <v>41387</v>
      </c>
      <c r="G22" s="6" t="str">
        <f ca="1">IFERROR(VLOOKUP(DAY(F22)&amp;"x1",$T:$U,2,FALSE),"")</f>
        <v/>
      </c>
      <c r="H22" s="5">
        <f ca="1">OFFSET(Calendar!B18,3,3)</f>
        <v>41388</v>
      </c>
      <c r="I22" s="6" t="str">
        <f ca="1">IFERROR(VLOOKUP(DAY(H22)&amp;"x1",$T:$U,2,FALSE),"")</f>
        <v/>
      </c>
      <c r="J22" s="5">
        <f ca="1">OFFSET(Calendar!B18,3,4)</f>
        <v>41389</v>
      </c>
      <c r="K22" s="6" t="str">
        <f ca="1">IFERROR(VLOOKUP(DAY(J22)&amp;"x1",$T:$U,2,FALSE),"")</f>
        <v/>
      </c>
      <c r="L22" s="5">
        <f ca="1">OFFSET(Calendar!B18,3,5)</f>
        <v>41390</v>
      </c>
      <c r="M22" s="6" t="str">
        <f ca="1">IFERROR(VLOOKUP(DAY(L22)&amp;"x1",$T:$U,2,FALSE),"")</f>
        <v/>
      </c>
      <c r="N22" s="5">
        <f ca="1">OFFSET(Calendar!B18,3,6)</f>
        <v>41391</v>
      </c>
      <c r="O22" s="6" t="str">
        <f ca="1">IFERROR(VLOOKUP(DAY(N22)&amp;"x1",$T:$U,2,FALSE),"")</f>
        <v/>
      </c>
      <c r="Q22" s="7" t="str">
        <f t="shared" si="0"/>
        <v>4x19</v>
      </c>
      <c r="R22" s="8" t="str">
        <f>IFERROR(VLOOKUP(Q22,Calendar!$AF:$AH,2,FALSE),"")</f>
        <v/>
      </c>
      <c r="S22" s="7" t="str">
        <f t="shared" si="1"/>
        <v/>
      </c>
      <c r="T22" s="8" t="str">
        <f>S22&amp;"x"&amp;COUNTIF($S$3:S22,S22)</f>
        <v>x18</v>
      </c>
      <c r="U22" s="9" t="str">
        <f>IFERROR(VLOOKUP(Q22,Calendar!$AF:$AH,3,FALSE),"")</f>
        <v/>
      </c>
    </row>
    <row r="23" spans="2:21" ht="15" customHeight="1" x14ac:dyDescent="0.25">
      <c r="B23" s="10"/>
      <c r="C23" s="11" t="str">
        <f ca="1">IFERROR(VLOOKUP(DAY(B22)&amp;"x2",$T:$U,2,FALSE),"")</f>
        <v/>
      </c>
      <c r="D23" s="10"/>
      <c r="E23" s="11" t="str">
        <f ca="1">IFERROR(VLOOKUP(DAY(D22)&amp;"x2",$T:$U,2,FALSE),"")</f>
        <v/>
      </c>
      <c r="F23" s="10"/>
      <c r="G23" s="11" t="str">
        <f ca="1">IFERROR(VLOOKUP(DAY(F22)&amp;"x2",$T:$U,2,FALSE),"")</f>
        <v/>
      </c>
      <c r="H23" s="10"/>
      <c r="I23" s="11" t="str">
        <f ca="1">IFERROR(VLOOKUP(DAY(H22)&amp;"x2",$T:$U,2,FALSE),"")</f>
        <v/>
      </c>
      <c r="J23" s="10"/>
      <c r="K23" s="11" t="str">
        <f ca="1">IFERROR(VLOOKUP(DAY(J22)&amp;"x2",$T:$U,2,FALSE),"")</f>
        <v/>
      </c>
      <c r="L23" s="10"/>
      <c r="M23" s="11" t="str">
        <f ca="1">IFERROR(VLOOKUP(DAY(L22)&amp;"x2",$T:$U,2,FALSE),"")</f>
        <v/>
      </c>
      <c r="N23" s="10"/>
      <c r="O23" s="11" t="str">
        <f ca="1">IFERROR(VLOOKUP(DAY(N22)&amp;"x2",$T:$U,2,FALSE),"")</f>
        <v/>
      </c>
      <c r="Q23" s="7" t="str">
        <f t="shared" si="0"/>
        <v>4x20</v>
      </c>
      <c r="R23" s="8" t="str">
        <f>IFERROR(VLOOKUP(Q23,Calendar!$AF:$AH,2,FALSE),"")</f>
        <v/>
      </c>
      <c r="S23" s="7" t="str">
        <f t="shared" si="1"/>
        <v/>
      </c>
      <c r="T23" s="8" t="str">
        <f>S23&amp;"x"&amp;COUNTIF($S$3:S23,S23)</f>
        <v>x19</v>
      </c>
      <c r="U23" s="9" t="str">
        <f>IFERROR(VLOOKUP(Q23,Calendar!$AF:$AH,3,FALSE),"")</f>
        <v/>
      </c>
    </row>
    <row r="24" spans="2:21" x14ac:dyDescent="0.25">
      <c r="B24" s="12" t="str">
        <f ca="1">IFERROR(VLOOKUP(DAY(B22)&amp;"x3",$T:$U,2,FALSE),"")</f>
        <v/>
      </c>
      <c r="C24" s="13"/>
      <c r="D24" s="12" t="str">
        <f ca="1">IFERROR(VLOOKUP(DAY(D22)&amp;"x3",$T:$U,2,FALSE),"")</f>
        <v/>
      </c>
      <c r="E24" s="13"/>
      <c r="F24" s="12" t="str">
        <f ca="1">IFERROR(VLOOKUP(DAY(F22)&amp;"x3",$T:$U,2,FALSE),"")</f>
        <v/>
      </c>
      <c r="G24" s="13"/>
      <c r="H24" s="12" t="str">
        <f ca="1">IFERROR(VLOOKUP(DAY(H22)&amp;"x3",$T:$U,2,FALSE),"")</f>
        <v/>
      </c>
      <c r="I24" s="13"/>
      <c r="J24" s="12" t="str">
        <f ca="1">IFERROR(VLOOKUP(DAY(J22)&amp;"x3",$T:$U,2,FALSE),"")</f>
        <v/>
      </c>
      <c r="K24" s="13"/>
      <c r="L24" s="12" t="str">
        <f ca="1">IFERROR(VLOOKUP(DAY(L22)&amp;"x3",$T:$U,2,FALSE),"")</f>
        <v/>
      </c>
      <c r="M24" s="13"/>
      <c r="N24" s="12" t="str">
        <f ca="1">IFERROR(VLOOKUP(DAY(N22)&amp;"x3",$T:$U,2,FALSE),"")</f>
        <v/>
      </c>
      <c r="O24" s="13"/>
      <c r="Q24" s="7" t="str">
        <f t="shared" si="0"/>
        <v>4x21</v>
      </c>
      <c r="R24" s="8" t="str">
        <f>IFERROR(VLOOKUP(Q24,Calendar!$AF:$AH,2,FALSE),"")</f>
        <v/>
      </c>
      <c r="S24" s="7" t="str">
        <f t="shared" si="1"/>
        <v/>
      </c>
      <c r="T24" s="8" t="str">
        <f>S24&amp;"x"&amp;COUNTIF($S$3:S24,S24)</f>
        <v>x20</v>
      </c>
      <c r="U24" s="9" t="str">
        <f>IFERROR(VLOOKUP(Q24,Calendar!$AF:$AH,3,FALSE),"")</f>
        <v/>
      </c>
    </row>
    <row r="25" spans="2:21" x14ac:dyDescent="0.25">
      <c r="B25" s="12" t="str">
        <f ca="1">IFERROR(VLOOKUP(DAY(B22)&amp;"x4",$T:$U,2,FALSE),"")</f>
        <v/>
      </c>
      <c r="C25" s="13"/>
      <c r="D25" s="12" t="str">
        <f ca="1">IFERROR(VLOOKUP(DAY(D22)&amp;"x4",$T:$U,2,FALSE),"")</f>
        <v/>
      </c>
      <c r="E25" s="13"/>
      <c r="F25" s="12" t="str">
        <f ca="1">IFERROR(VLOOKUP(DAY(F22)&amp;"x4",$T:$U,2,FALSE),"")</f>
        <v/>
      </c>
      <c r="G25" s="13"/>
      <c r="H25" s="12" t="str">
        <f ca="1">IFERROR(VLOOKUP(DAY(H22)&amp;"x4",$T:$U,2,FALSE),"")</f>
        <v/>
      </c>
      <c r="I25" s="13"/>
      <c r="J25" s="12" t="str">
        <f ca="1">IFERROR(VLOOKUP(DAY(J22)&amp;"x4",$T:$U,2,FALSE),"")</f>
        <v/>
      </c>
      <c r="K25" s="13"/>
      <c r="L25" s="12" t="str">
        <f ca="1">IFERROR(VLOOKUP(DAY(L22)&amp;"x4",$T:$U,2,FALSE),"")</f>
        <v/>
      </c>
      <c r="M25" s="13"/>
      <c r="N25" s="12" t="str">
        <f ca="1">IFERROR(VLOOKUP(DAY(N22)&amp;"x4",$T:$U,2,FALSE),"")</f>
        <v/>
      </c>
      <c r="O25" s="13"/>
      <c r="Q25" s="7" t="str">
        <f t="shared" si="0"/>
        <v>4x22</v>
      </c>
      <c r="R25" s="8" t="str">
        <f>IFERROR(VLOOKUP(Q25,Calendar!$AF:$AH,2,FALSE),"")</f>
        <v/>
      </c>
      <c r="S25" s="7" t="str">
        <f t="shared" si="1"/>
        <v/>
      </c>
      <c r="T25" s="8" t="str">
        <f>S25&amp;"x"&amp;COUNTIF($S$3:S25,S25)</f>
        <v>x21</v>
      </c>
      <c r="U25" s="9" t="str">
        <f>IFERROR(VLOOKUP(Q25,Calendar!$AF:$AH,3,FALSE),"")</f>
        <v/>
      </c>
    </row>
    <row r="26" spans="2:21" x14ac:dyDescent="0.25">
      <c r="B26" s="12" t="str">
        <f ca="1">IFERROR(VLOOKUP(DAY(B22)&amp;"x5",$T:$U,2,FALSE),"")</f>
        <v/>
      </c>
      <c r="C26" s="13"/>
      <c r="D26" s="12" t="str">
        <f ca="1">IFERROR(VLOOKUP(DAY(D22)&amp;"x5",$T:$U,2,FALSE),"")</f>
        <v/>
      </c>
      <c r="E26" s="13"/>
      <c r="F26" s="12" t="str">
        <f ca="1">IFERROR(VLOOKUP(DAY(F22)&amp;"x5",$T:$U,2,FALSE),"")</f>
        <v/>
      </c>
      <c r="G26" s="13"/>
      <c r="H26" s="12" t="str">
        <f ca="1">IFERROR(VLOOKUP(DAY(H22)&amp;"x5",$T:$U,2,FALSE),"")</f>
        <v/>
      </c>
      <c r="I26" s="13"/>
      <c r="J26" s="12" t="str">
        <f ca="1">IFERROR(VLOOKUP(DAY(J22)&amp;"x5",$T:$U,2,FALSE),"")</f>
        <v/>
      </c>
      <c r="K26" s="13"/>
      <c r="L26" s="12" t="str">
        <f ca="1">IFERROR(VLOOKUP(DAY(L22)&amp;"x5",$T:$U,2,FALSE),"")</f>
        <v/>
      </c>
      <c r="M26" s="13"/>
      <c r="N26" s="12" t="str">
        <f ca="1">IFERROR(VLOOKUP(DAY(N22)&amp;"x5",$T:$U,2,FALSE),"")</f>
        <v/>
      </c>
      <c r="O26" s="13"/>
      <c r="Q26" s="7" t="str">
        <f t="shared" si="0"/>
        <v>4x23</v>
      </c>
      <c r="R26" s="8" t="str">
        <f>IFERROR(VLOOKUP(Q26,Calendar!$AF:$AH,2,FALSE),"")</f>
        <v/>
      </c>
      <c r="S26" s="7" t="str">
        <f t="shared" si="1"/>
        <v/>
      </c>
      <c r="T26" s="8" t="str">
        <f>S26&amp;"x"&amp;COUNTIF($S$3:S26,S26)</f>
        <v>x22</v>
      </c>
      <c r="U26" s="9" t="str">
        <f>IFERROR(VLOOKUP(Q26,Calendar!$AF:$AH,3,FALSE),"")</f>
        <v/>
      </c>
    </row>
    <row r="27" spans="2:21" x14ac:dyDescent="0.25">
      <c r="B27" s="14" t="str">
        <f ca="1">IFERROR(VLOOKUP(DAY(B22)&amp;"x6",$T:$U,2,FALSE),"")</f>
        <v/>
      </c>
      <c r="C27" s="15"/>
      <c r="D27" s="14" t="str">
        <f ca="1">IFERROR(VLOOKUP(DAY(D22)&amp;"x6",$T:$U,2,FALSE),"")</f>
        <v/>
      </c>
      <c r="E27" s="15"/>
      <c r="F27" s="14" t="str">
        <f ca="1">IFERROR(VLOOKUP(DAY(F22)&amp;"x6",$T:$U,2,FALSE),"")</f>
        <v/>
      </c>
      <c r="G27" s="15"/>
      <c r="H27" s="14" t="str">
        <f ca="1">IFERROR(VLOOKUP(DAY(H22)&amp;"x6",$T:$U,2,FALSE),"")</f>
        <v/>
      </c>
      <c r="I27" s="15"/>
      <c r="J27" s="14" t="str">
        <f ca="1">IFERROR(VLOOKUP(DAY(J22)&amp;"x6",$T:$U,2,FALSE),"")</f>
        <v/>
      </c>
      <c r="K27" s="15"/>
      <c r="L27" s="14" t="str">
        <f ca="1">IFERROR(VLOOKUP(DAY(L22)&amp;"x6",$T:$U,2,FALSE),"")</f>
        <v/>
      </c>
      <c r="M27" s="15"/>
      <c r="N27" s="14" t="str">
        <f ca="1">IFERROR(VLOOKUP(DAY(N22)&amp;"x6",$T:$U,2,FALSE),"")</f>
        <v/>
      </c>
      <c r="O27" s="15"/>
      <c r="Q27" s="7" t="str">
        <f t="shared" si="0"/>
        <v>4x24</v>
      </c>
      <c r="R27" s="8" t="str">
        <f>IFERROR(VLOOKUP(Q27,Calendar!$AF:$AH,2,FALSE),"")</f>
        <v/>
      </c>
      <c r="S27" s="7" t="str">
        <f t="shared" si="1"/>
        <v/>
      </c>
      <c r="T27" s="8" t="str">
        <f>S27&amp;"x"&amp;COUNTIF($S$3:S27,S27)</f>
        <v>x23</v>
      </c>
      <c r="U27" s="9" t="str">
        <f>IFERROR(VLOOKUP(Q27,Calendar!$AF:$AH,3,FALSE),"")</f>
        <v/>
      </c>
    </row>
    <row r="28" spans="2:21" ht="15" customHeight="1" x14ac:dyDescent="0.25">
      <c r="B28" s="5">
        <f ca="1">OFFSET(Calendar!B18,4,0)</f>
        <v>41392</v>
      </c>
      <c r="C28" s="6" t="str">
        <f ca="1">IFERROR(VLOOKUP(DAY(B28)&amp;"x1",$T:$U,2,FALSE),"")</f>
        <v/>
      </c>
      <c r="D28" s="5">
        <f ca="1">OFFSET(Calendar!B18,4,1)</f>
        <v>41393</v>
      </c>
      <c r="E28" s="6" t="str">
        <f ca="1">IFERROR(VLOOKUP(DAY(D28)&amp;"x1",$T:$U,2,FALSE),"")</f>
        <v/>
      </c>
      <c r="F28" s="5">
        <f ca="1">OFFSET(Calendar!B18,4,2)</f>
        <v>41394</v>
      </c>
      <c r="G28" s="6" t="str">
        <f ca="1">IFERROR(VLOOKUP(DAY(F28)&amp;"x1",$T:$U,2,FALSE),"")</f>
        <v/>
      </c>
      <c r="H28" s="5" t="str">
        <f ca="1">OFFSET(Calendar!B18,4,3)</f>
        <v/>
      </c>
      <c r="I28" s="6" t="str">
        <f ca="1">IFERROR(VLOOKUP(DAY(H28)&amp;"x1",$T:$U,2,FALSE),"")</f>
        <v/>
      </c>
      <c r="J28" s="5" t="str">
        <f ca="1">OFFSET(Calendar!B18,4,4)</f>
        <v/>
      </c>
      <c r="K28" s="6" t="str">
        <f ca="1">IFERROR(VLOOKUP(DAY(J28)&amp;"x1",$T:$U,2,FALSE),"")</f>
        <v/>
      </c>
      <c r="L28" s="5" t="str">
        <f ca="1">OFFSET(Calendar!B18,4,5)</f>
        <v/>
      </c>
      <c r="M28" s="6" t="str">
        <f ca="1">IFERROR(VLOOKUP(DAY(L28)&amp;"x1",$T:$U,2,FALSE),"")</f>
        <v/>
      </c>
      <c r="N28" s="5" t="str">
        <f ca="1">OFFSET(Calendar!B18,4,6)</f>
        <v/>
      </c>
      <c r="O28" s="6" t="str">
        <f ca="1">IFERROR(VLOOKUP(DAY(N28)&amp;"x1",$T:$U,2,FALSE),"")</f>
        <v/>
      </c>
      <c r="Q28" s="7" t="str">
        <f t="shared" si="0"/>
        <v>4x25</v>
      </c>
      <c r="R28" s="8" t="str">
        <f>IFERROR(VLOOKUP(Q28,Calendar!$AF:$AH,2,FALSE),"")</f>
        <v/>
      </c>
      <c r="S28" s="7" t="str">
        <f t="shared" si="1"/>
        <v/>
      </c>
      <c r="T28" s="8" t="str">
        <f>S28&amp;"x"&amp;COUNTIF($S$3:S28,S28)</f>
        <v>x24</v>
      </c>
      <c r="U28" s="9" t="str">
        <f>IFERROR(VLOOKUP(Q28,Calendar!$AF:$AH,3,FALSE),"")</f>
        <v/>
      </c>
    </row>
    <row r="29" spans="2:21" ht="15" customHeight="1" x14ac:dyDescent="0.25">
      <c r="B29" s="10"/>
      <c r="C29" s="11" t="str">
        <f ca="1">IFERROR(VLOOKUP(DAY(B28)&amp;"x2",$T:$U,2,FALSE),"")</f>
        <v/>
      </c>
      <c r="D29" s="10"/>
      <c r="E29" s="11" t="str">
        <f ca="1">IFERROR(VLOOKUP(DAY(D28)&amp;"x2",$T:$U,2,FALSE),"")</f>
        <v/>
      </c>
      <c r="F29" s="10"/>
      <c r="G29" s="11" t="str">
        <f ca="1">IFERROR(VLOOKUP(DAY(F28)&amp;"x2",$T:$U,2,FALSE),"")</f>
        <v/>
      </c>
      <c r="H29" s="10"/>
      <c r="I29" s="11" t="str">
        <f ca="1">IFERROR(VLOOKUP(DAY(H28)&amp;"x2",$T:$U,2,FALSE),"")</f>
        <v/>
      </c>
      <c r="J29" s="10"/>
      <c r="K29" s="11" t="str">
        <f ca="1">IFERROR(VLOOKUP(DAY(J28)&amp;"x2",$T:$U,2,FALSE),"")</f>
        <v/>
      </c>
      <c r="L29" s="10"/>
      <c r="M29" s="11" t="str">
        <f ca="1">IFERROR(VLOOKUP(DAY(L28)&amp;"x2",$T:$U,2,FALSE),"")</f>
        <v/>
      </c>
      <c r="N29" s="10"/>
      <c r="O29" s="11" t="str">
        <f ca="1">IFERROR(VLOOKUP(DAY(N28)&amp;"x2",$T:$U,2,FALSE),"")</f>
        <v/>
      </c>
      <c r="Q29" s="7" t="str">
        <f t="shared" si="0"/>
        <v>4x26</v>
      </c>
      <c r="R29" s="8" t="str">
        <f>IFERROR(VLOOKUP(Q29,Calendar!$AF:$AH,2,FALSE),"")</f>
        <v/>
      </c>
      <c r="S29" s="7" t="str">
        <f t="shared" si="1"/>
        <v/>
      </c>
      <c r="T29" s="8" t="str">
        <f>S29&amp;"x"&amp;COUNTIF($S$3:S29,S29)</f>
        <v>x25</v>
      </c>
      <c r="U29" s="9" t="str">
        <f>IFERROR(VLOOKUP(Q29,Calendar!$AF:$AH,3,FALSE),"")</f>
        <v/>
      </c>
    </row>
    <row r="30" spans="2:21" x14ac:dyDescent="0.25">
      <c r="B30" s="12" t="str">
        <f ca="1">IFERROR(VLOOKUP(DAY(B28)&amp;"x3",$T:$U,2,FALSE),"")</f>
        <v/>
      </c>
      <c r="C30" s="13"/>
      <c r="D30" s="12" t="str">
        <f ca="1">IFERROR(VLOOKUP(DAY(D28)&amp;"x3",$T:$U,2,FALSE),"")</f>
        <v/>
      </c>
      <c r="E30" s="13"/>
      <c r="F30" s="12" t="str">
        <f ca="1">IFERROR(VLOOKUP(DAY(F28)&amp;"x3",$T:$U,2,FALSE),"")</f>
        <v/>
      </c>
      <c r="G30" s="13"/>
      <c r="H30" s="12" t="str">
        <f ca="1">IFERROR(VLOOKUP(DAY(H28)&amp;"x3",$T:$U,2,FALSE),"")</f>
        <v/>
      </c>
      <c r="I30" s="13"/>
      <c r="J30" s="12" t="str">
        <f ca="1">IFERROR(VLOOKUP(DAY(J28)&amp;"x3",$T:$U,2,FALSE),"")</f>
        <v/>
      </c>
      <c r="K30" s="13"/>
      <c r="L30" s="12" t="str">
        <f ca="1">IFERROR(VLOOKUP(DAY(L28)&amp;"x3",$T:$U,2,FALSE),"")</f>
        <v/>
      </c>
      <c r="M30" s="13"/>
      <c r="N30" s="12" t="str">
        <f ca="1">IFERROR(VLOOKUP(DAY(N28)&amp;"x3",$T:$U,2,FALSE),"")</f>
        <v/>
      </c>
      <c r="O30" s="13"/>
      <c r="Q30" s="7" t="str">
        <f t="shared" si="0"/>
        <v>4x27</v>
      </c>
      <c r="R30" s="8" t="str">
        <f>IFERROR(VLOOKUP(Q30,Calendar!$AF:$AH,2,FALSE),"")</f>
        <v/>
      </c>
      <c r="S30" s="7" t="str">
        <f t="shared" si="1"/>
        <v/>
      </c>
      <c r="T30" s="8" t="str">
        <f>S30&amp;"x"&amp;COUNTIF($S$3:S30,S30)</f>
        <v>x26</v>
      </c>
      <c r="U30" s="9" t="str">
        <f>IFERROR(VLOOKUP(Q30,Calendar!$AF:$AH,3,FALSE),"")</f>
        <v/>
      </c>
    </row>
    <row r="31" spans="2:21" x14ac:dyDescent="0.25">
      <c r="B31" s="12" t="str">
        <f ca="1">IFERROR(VLOOKUP(DAY(B28)&amp;"x4",$T:$U,2,FALSE),"")</f>
        <v/>
      </c>
      <c r="C31" s="13"/>
      <c r="D31" s="12" t="str">
        <f ca="1">IFERROR(VLOOKUP(DAY(D28)&amp;"x4",$T:$U,2,FALSE),"")</f>
        <v/>
      </c>
      <c r="E31" s="13"/>
      <c r="F31" s="12" t="str">
        <f ca="1">IFERROR(VLOOKUP(DAY(F28)&amp;"x4",$T:$U,2,FALSE),"")</f>
        <v/>
      </c>
      <c r="G31" s="13"/>
      <c r="H31" s="12" t="str">
        <f ca="1">IFERROR(VLOOKUP(DAY(H28)&amp;"x4",$T:$U,2,FALSE),"")</f>
        <v/>
      </c>
      <c r="I31" s="13"/>
      <c r="J31" s="12" t="str">
        <f ca="1">IFERROR(VLOOKUP(DAY(J28)&amp;"x4",$T:$U,2,FALSE),"")</f>
        <v/>
      </c>
      <c r="K31" s="13"/>
      <c r="L31" s="12" t="str">
        <f ca="1">IFERROR(VLOOKUP(DAY(L28)&amp;"x4",$T:$U,2,FALSE),"")</f>
        <v/>
      </c>
      <c r="M31" s="13"/>
      <c r="N31" s="12" t="str">
        <f ca="1">IFERROR(VLOOKUP(DAY(N28)&amp;"x4",$T:$U,2,FALSE),"")</f>
        <v/>
      </c>
      <c r="O31" s="13"/>
      <c r="Q31" s="7" t="str">
        <f t="shared" si="0"/>
        <v>4x28</v>
      </c>
      <c r="R31" s="8" t="str">
        <f>IFERROR(VLOOKUP(Q31,Calendar!$AF:$AH,2,FALSE),"")</f>
        <v/>
      </c>
      <c r="S31" s="7" t="str">
        <f t="shared" si="1"/>
        <v/>
      </c>
      <c r="T31" s="8" t="str">
        <f>S31&amp;"x"&amp;COUNTIF($S$3:S31,S31)</f>
        <v>x27</v>
      </c>
      <c r="U31" s="9" t="str">
        <f>IFERROR(VLOOKUP(Q31,Calendar!$AF:$AH,3,FALSE),"")</f>
        <v/>
      </c>
    </row>
    <row r="32" spans="2:21" x14ac:dyDescent="0.25">
      <c r="B32" s="12" t="str">
        <f ca="1">IFERROR(VLOOKUP(DAY(B28)&amp;"x5",$T:$U,2,FALSE),"")</f>
        <v/>
      </c>
      <c r="C32" s="13"/>
      <c r="D32" s="12" t="str">
        <f ca="1">IFERROR(VLOOKUP(DAY(D28)&amp;"x5",$T:$U,2,FALSE),"")</f>
        <v/>
      </c>
      <c r="E32" s="13"/>
      <c r="F32" s="12" t="str">
        <f ca="1">IFERROR(VLOOKUP(DAY(F28)&amp;"x5",$T:$U,2,FALSE),"")</f>
        <v/>
      </c>
      <c r="G32" s="13"/>
      <c r="H32" s="12" t="str">
        <f ca="1">IFERROR(VLOOKUP(DAY(H28)&amp;"x5",$T:$U,2,FALSE),"")</f>
        <v/>
      </c>
      <c r="I32" s="13"/>
      <c r="J32" s="12" t="str">
        <f ca="1">IFERROR(VLOOKUP(DAY(J28)&amp;"x5",$T:$U,2,FALSE),"")</f>
        <v/>
      </c>
      <c r="K32" s="13"/>
      <c r="L32" s="12" t="str">
        <f ca="1">IFERROR(VLOOKUP(DAY(L28)&amp;"x5",$T:$U,2,FALSE),"")</f>
        <v/>
      </c>
      <c r="M32" s="13"/>
      <c r="N32" s="12" t="str">
        <f ca="1">IFERROR(VLOOKUP(DAY(N28)&amp;"x5",$T:$U,2,FALSE),"")</f>
        <v/>
      </c>
      <c r="O32" s="13"/>
      <c r="Q32" s="7" t="str">
        <f t="shared" si="0"/>
        <v>4x29</v>
      </c>
      <c r="R32" s="8" t="str">
        <f>IFERROR(VLOOKUP(Q32,Calendar!$AF:$AH,2,FALSE),"")</f>
        <v/>
      </c>
      <c r="S32" s="7" t="str">
        <f t="shared" si="1"/>
        <v/>
      </c>
      <c r="T32" s="8" t="str">
        <f>S32&amp;"x"&amp;COUNTIF($S$3:S32,S32)</f>
        <v>x28</v>
      </c>
      <c r="U32" s="9" t="str">
        <f>IFERROR(VLOOKUP(Q32,Calendar!$AF:$AH,3,FALSE),"")</f>
        <v/>
      </c>
    </row>
    <row r="33" spans="2:21" x14ac:dyDescent="0.25">
      <c r="B33" s="14" t="str">
        <f ca="1">IFERROR(VLOOKUP(DAY(B28)&amp;"x6",$T:$U,2,FALSE),"")</f>
        <v/>
      </c>
      <c r="C33" s="15"/>
      <c r="D33" s="14" t="str">
        <f ca="1">IFERROR(VLOOKUP(DAY(D28)&amp;"x6",$T:$U,2,FALSE),"")</f>
        <v/>
      </c>
      <c r="E33" s="15"/>
      <c r="F33" s="14" t="str">
        <f ca="1">IFERROR(VLOOKUP(DAY(F28)&amp;"x6",$T:$U,2,FALSE),"")</f>
        <v/>
      </c>
      <c r="G33" s="15"/>
      <c r="H33" s="14" t="str">
        <f ca="1">IFERROR(VLOOKUP(DAY(H28)&amp;"x6",$T:$U,2,FALSE),"")</f>
        <v/>
      </c>
      <c r="I33" s="15"/>
      <c r="J33" s="14" t="str">
        <f ca="1">IFERROR(VLOOKUP(DAY(J28)&amp;"x6",$T:$U,2,FALSE),"")</f>
        <v/>
      </c>
      <c r="K33" s="15"/>
      <c r="L33" s="14" t="str">
        <f ca="1">IFERROR(VLOOKUP(DAY(L28)&amp;"x6",$T:$U,2,FALSE),"")</f>
        <v/>
      </c>
      <c r="M33" s="15"/>
      <c r="N33" s="14" t="str">
        <f ca="1">IFERROR(VLOOKUP(DAY(N28)&amp;"x6",$T:$U,2,FALSE),"")</f>
        <v/>
      </c>
      <c r="O33" s="15"/>
      <c r="Q33" s="7" t="str">
        <f t="shared" si="0"/>
        <v>4x30</v>
      </c>
      <c r="R33" s="8" t="str">
        <f>IFERROR(VLOOKUP(Q33,Calendar!$AF:$AH,2,FALSE),"")</f>
        <v/>
      </c>
      <c r="S33" s="7" t="str">
        <f t="shared" si="1"/>
        <v/>
      </c>
      <c r="T33" s="8" t="str">
        <f>S33&amp;"x"&amp;COUNTIF($S$3:S33,S33)</f>
        <v>x29</v>
      </c>
      <c r="U33" s="9" t="str">
        <f>IFERROR(VLOOKUP(Q33,Calendar!$AF:$AH,3,FALSE),"")</f>
        <v/>
      </c>
    </row>
    <row r="34" spans="2:21" ht="15" customHeight="1" x14ac:dyDescent="0.25">
      <c r="B34" s="5" t="str">
        <f ca="1">OFFSET(Calendar!B18,5,0)</f>
        <v/>
      </c>
      <c r="C34" s="6" t="str">
        <f ca="1">IFERROR(VLOOKUP(DAY(B34)&amp;"x1",$T:$U,2,FALSE),"")</f>
        <v/>
      </c>
      <c r="D34" s="5" t="str">
        <f ca="1">OFFSET(Calendar!B18,5,1)</f>
        <v/>
      </c>
      <c r="E34" s="6" t="str">
        <f ca="1">IFERROR(VLOOKUP(DAY(D34)&amp;"x1",$T:$U,2,FALSE),"")</f>
        <v/>
      </c>
      <c r="F34" s="5" t="str">
        <f ca="1">OFFSET(Calendar!B18,5,2)</f>
        <v/>
      </c>
      <c r="G34" s="6" t="str">
        <f ca="1">IFERROR(VLOOKUP(DAY(F34)&amp;"x1",$T:$U,2,FALSE),"")</f>
        <v/>
      </c>
      <c r="H34" s="5" t="str">
        <f ca="1">OFFSET(Calendar!B18,5,3)</f>
        <v/>
      </c>
      <c r="I34" s="6" t="str">
        <f ca="1">IFERROR(VLOOKUP(DAY(H34)&amp;"x1",$T:$U,2,FALSE),"")</f>
        <v/>
      </c>
      <c r="J34" s="5" t="str">
        <f ca="1">OFFSET(Calendar!B18,5,4)</f>
        <v/>
      </c>
      <c r="K34" s="6" t="str">
        <f ca="1">IFERROR(VLOOKUP(DAY(J34)&amp;"x1",$T:$U,2,FALSE),"")</f>
        <v/>
      </c>
      <c r="L34" s="5" t="str">
        <f ca="1">OFFSET(Calendar!B18,5,5)</f>
        <v/>
      </c>
      <c r="M34" s="6" t="str">
        <f ca="1">IFERROR(VLOOKUP(DAY(L34)&amp;"x1",$T:$U,2,FALSE),"")</f>
        <v/>
      </c>
      <c r="N34" s="5" t="str">
        <f ca="1">OFFSET(Calendar!B18,5,6)</f>
        <v/>
      </c>
      <c r="O34" s="6" t="str">
        <f ca="1">IFERROR(VLOOKUP(DAY(N34)&amp;"x1",$T:$U,2,FALSE),"")</f>
        <v/>
      </c>
      <c r="Q34" s="7" t="str">
        <f t="shared" si="0"/>
        <v>4x31</v>
      </c>
      <c r="R34" s="8" t="str">
        <f>IFERROR(VLOOKUP(Q34,Calendar!$AF:$AH,2,FALSE),"")</f>
        <v/>
      </c>
      <c r="S34" s="7" t="str">
        <f t="shared" si="1"/>
        <v/>
      </c>
      <c r="T34" s="8" t="str">
        <f>S34&amp;"x"&amp;COUNTIF($S$3:S34,S34)</f>
        <v>x30</v>
      </c>
      <c r="U34" s="9" t="str">
        <f>IFERROR(VLOOKUP(Q34,Calendar!$AF:$AH,3,FALSE),"")</f>
        <v/>
      </c>
    </row>
    <row r="35" spans="2:21" ht="15" customHeight="1" x14ac:dyDescent="0.25">
      <c r="B35" s="10"/>
      <c r="C35" s="11" t="str">
        <f ca="1">IFERROR(VLOOKUP(DAY(B34)&amp;"x2",$T:$U,2,FALSE),"")</f>
        <v/>
      </c>
      <c r="D35" s="10"/>
      <c r="E35" s="11" t="str">
        <f ca="1">IFERROR(VLOOKUP(DAY(D34)&amp;"x2",$T:$U,2,FALSE),"")</f>
        <v/>
      </c>
      <c r="F35" s="10"/>
      <c r="G35" s="11" t="str">
        <f ca="1">IFERROR(VLOOKUP(DAY(F34)&amp;"x2",$T:$U,2,FALSE),"")</f>
        <v/>
      </c>
      <c r="H35" s="10"/>
      <c r="I35" s="11" t="str">
        <f ca="1">IFERROR(VLOOKUP(DAY(H34)&amp;"x2",$T:$U,2,FALSE),"")</f>
        <v/>
      </c>
      <c r="J35" s="10"/>
      <c r="K35" s="11" t="str">
        <f ca="1">IFERROR(VLOOKUP(DAY(J34)&amp;"x2",$T:$U,2,FALSE),"")</f>
        <v/>
      </c>
      <c r="L35" s="10"/>
      <c r="M35" s="11" t="str">
        <f ca="1">IFERROR(VLOOKUP(DAY(L34)&amp;"x2",$T:$U,2,FALSE),"")</f>
        <v/>
      </c>
      <c r="N35" s="10"/>
      <c r="O35" s="11" t="str">
        <f ca="1">IFERROR(VLOOKUP(DAY(N34)&amp;"x2",$T:$U,2,FALSE),"")</f>
        <v/>
      </c>
      <c r="Q35" s="7" t="str">
        <f t="shared" si="0"/>
        <v>4x32</v>
      </c>
      <c r="R35" s="8" t="str">
        <f>IFERROR(VLOOKUP(Q35,Calendar!$AF:$AH,2,FALSE),"")</f>
        <v/>
      </c>
      <c r="S35" s="7" t="str">
        <f t="shared" si="1"/>
        <v/>
      </c>
      <c r="T35" s="8" t="str">
        <f>S35&amp;"x"&amp;COUNTIF($S$3:S35,S35)</f>
        <v>x31</v>
      </c>
      <c r="U35" s="9" t="str">
        <f>IFERROR(VLOOKUP(Q35,Calendar!$AF:$AH,3,FALSE),"")</f>
        <v/>
      </c>
    </row>
    <row r="36" spans="2:21" x14ac:dyDescent="0.25">
      <c r="B36" s="12" t="str">
        <f ca="1">IFERROR(VLOOKUP(DAY(B34)&amp;"x3",$T:$U,2,FALSE),"")</f>
        <v/>
      </c>
      <c r="C36" s="13"/>
      <c r="D36" s="12" t="str">
        <f ca="1">IFERROR(VLOOKUP(DAY(D34)&amp;"x3",$T:$U,2,FALSE),"")</f>
        <v/>
      </c>
      <c r="E36" s="13"/>
      <c r="F36" s="12" t="str">
        <f ca="1">IFERROR(VLOOKUP(DAY(F34)&amp;"x3",$T:$U,2,FALSE),"")</f>
        <v/>
      </c>
      <c r="G36" s="13"/>
      <c r="H36" s="12" t="str">
        <f ca="1">IFERROR(VLOOKUP(DAY(H34)&amp;"x3",$T:$U,2,FALSE),"")</f>
        <v/>
      </c>
      <c r="I36" s="13"/>
      <c r="J36" s="12" t="str">
        <f ca="1">IFERROR(VLOOKUP(DAY(J34)&amp;"x3",$T:$U,2,FALSE),"")</f>
        <v/>
      </c>
      <c r="K36" s="13"/>
      <c r="L36" s="12" t="str">
        <f ca="1">IFERROR(VLOOKUP(DAY(L34)&amp;"x3",$T:$U,2,FALSE),"")</f>
        <v/>
      </c>
      <c r="M36" s="13"/>
      <c r="N36" s="12" t="str">
        <f ca="1">IFERROR(VLOOKUP(DAY(N34)&amp;"x3",$T:$U,2,FALSE),"")</f>
        <v/>
      </c>
      <c r="O36" s="13"/>
      <c r="Q36" s="7" t="str">
        <f t="shared" si="0"/>
        <v>4x33</v>
      </c>
      <c r="R36" s="8" t="str">
        <f>IFERROR(VLOOKUP(Q36,Calendar!$AF:$AH,2,FALSE),"")</f>
        <v/>
      </c>
      <c r="S36" s="7" t="str">
        <f t="shared" si="1"/>
        <v/>
      </c>
      <c r="T36" s="8" t="str">
        <f>S36&amp;"x"&amp;COUNTIF($S$3:S36,S36)</f>
        <v>x32</v>
      </c>
      <c r="U36" s="9" t="str">
        <f>IFERROR(VLOOKUP(Q36,Calendar!$AF:$AH,3,FALSE),"")</f>
        <v/>
      </c>
    </row>
    <row r="37" spans="2:21" x14ac:dyDescent="0.25">
      <c r="B37" s="12" t="str">
        <f ca="1">IFERROR(VLOOKUP(DAY(B34)&amp;"x4",$T:$U,2,FALSE),"")</f>
        <v/>
      </c>
      <c r="C37" s="13"/>
      <c r="D37" s="12" t="str">
        <f ca="1">IFERROR(VLOOKUP(DAY(D34)&amp;"x4",$T:$U,2,FALSE),"")</f>
        <v/>
      </c>
      <c r="E37" s="13"/>
      <c r="F37" s="12" t="str">
        <f ca="1">IFERROR(VLOOKUP(DAY(F34)&amp;"x4",$T:$U,2,FALSE),"")</f>
        <v/>
      </c>
      <c r="G37" s="13"/>
      <c r="H37" s="12" t="str">
        <f ca="1">IFERROR(VLOOKUP(DAY(H34)&amp;"x4",$T:$U,2,FALSE),"")</f>
        <v/>
      </c>
      <c r="I37" s="13"/>
      <c r="J37" s="12" t="str">
        <f ca="1">IFERROR(VLOOKUP(DAY(J34)&amp;"x4",$T:$U,2,FALSE),"")</f>
        <v/>
      </c>
      <c r="K37" s="13"/>
      <c r="L37" s="12" t="str">
        <f ca="1">IFERROR(VLOOKUP(DAY(L34)&amp;"x4",$T:$U,2,FALSE),"")</f>
        <v/>
      </c>
      <c r="M37" s="13"/>
      <c r="N37" s="12" t="str">
        <f ca="1">IFERROR(VLOOKUP(DAY(N34)&amp;"x4",$T:$U,2,FALSE),"")</f>
        <v/>
      </c>
      <c r="O37" s="13"/>
      <c r="Q37" s="7" t="str">
        <f t="shared" si="0"/>
        <v>4x34</v>
      </c>
      <c r="R37" s="8" t="str">
        <f>IFERROR(VLOOKUP(Q37,Calendar!$AF:$AH,2,FALSE),"")</f>
        <v/>
      </c>
      <c r="S37" s="7" t="str">
        <f t="shared" si="1"/>
        <v/>
      </c>
      <c r="T37" s="8" t="str">
        <f>S37&amp;"x"&amp;COUNTIF($S$3:S37,S37)</f>
        <v>x33</v>
      </c>
      <c r="U37" s="9" t="str">
        <f>IFERROR(VLOOKUP(Q37,Calendar!$AF:$AH,3,FALSE),"")</f>
        <v/>
      </c>
    </row>
    <row r="38" spans="2:21" x14ac:dyDescent="0.25">
      <c r="B38" s="12" t="str">
        <f ca="1">IFERROR(VLOOKUP(DAY(B34)&amp;"x5",$T:$U,2,FALSE),"")</f>
        <v/>
      </c>
      <c r="C38" s="13"/>
      <c r="D38" s="12" t="str">
        <f ca="1">IFERROR(VLOOKUP(DAY(D34)&amp;"x5",$T:$U,2,FALSE),"")</f>
        <v/>
      </c>
      <c r="E38" s="13"/>
      <c r="F38" s="12" t="str">
        <f ca="1">IFERROR(VLOOKUP(DAY(F34)&amp;"x5",$T:$U,2,FALSE),"")</f>
        <v/>
      </c>
      <c r="G38" s="13"/>
      <c r="H38" s="12" t="str">
        <f ca="1">IFERROR(VLOOKUP(DAY(H34)&amp;"x5",$T:$U,2,FALSE),"")</f>
        <v/>
      </c>
      <c r="I38" s="13"/>
      <c r="J38" s="12" t="str">
        <f ca="1">IFERROR(VLOOKUP(DAY(J34)&amp;"x5",$T:$U,2,FALSE),"")</f>
        <v/>
      </c>
      <c r="K38" s="13"/>
      <c r="L38" s="12" t="str">
        <f ca="1">IFERROR(VLOOKUP(DAY(L34)&amp;"x5",$T:$U,2,FALSE),"")</f>
        <v/>
      </c>
      <c r="M38" s="13"/>
      <c r="N38" s="12" t="str">
        <f ca="1">IFERROR(VLOOKUP(DAY(N34)&amp;"x5",$T:$U,2,FALSE),"")</f>
        <v/>
      </c>
      <c r="O38" s="13"/>
      <c r="Q38" s="7" t="str">
        <f t="shared" si="0"/>
        <v>4x35</v>
      </c>
      <c r="R38" s="8" t="str">
        <f>IFERROR(VLOOKUP(Q38,Calendar!$AF:$AH,2,FALSE),"")</f>
        <v/>
      </c>
      <c r="S38" s="7" t="str">
        <f t="shared" si="1"/>
        <v/>
      </c>
      <c r="T38" s="8" t="str">
        <f>S38&amp;"x"&amp;COUNTIF($S$3:S38,S38)</f>
        <v>x34</v>
      </c>
      <c r="U38" s="9" t="str">
        <f>IFERROR(VLOOKUP(Q38,Calendar!$AF:$AH,3,FALSE),"")</f>
        <v/>
      </c>
    </row>
    <row r="39" spans="2:21" x14ac:dyDescent="0.25">
      <c r="B39" s="14" t="str">
        <f ca="1">IFERROR(VLOOKUP(DAY(B34)&amp;"x6",$T:$U,2,FALSE),"")</f>
        <v/>
      </c>
      <c r="C39" s="15"/>
      <c r="D39" s="14" t="str">
        <f ca="1">IFERROR(VLOOKUP(DAY(D34)&amp;"x6",$T:$U,2,FALSE),"")</f>
        <v/>
      </c>
      <c r="E39" s="15"/>
      <c r="F39" s="14" t="str">
        <f ca="1">IFERROR(VLOOKUP(DAY(F34)&amp;"x6",$T:$U,2,FALSE),"")</f>
        <v/>
      </c>
      <c r="G39" s="15"/>
      <c r="H39" s="14" t="str">
        <f ca="1">IFERROR(VLOOKUP(DAY(H34)&amp;"x6",$T:$U,2,FALSE),"")</f>
        <v/>
      </c>
      <c r="I39" s="15"/>
      <c r="J39" s="14" t="str">
        <f ca="1">IFERROR(VLOOKUP(DAY(J34)&amp;"x6",$T:$U,2,FALSE),"")</f>
        <v/>
      </c>
      <c r="K39" s="15"/>
      <c r="L39" s="14" t="str">
        <f ca="1">IFERROR(VLOOKUP(DAY(L34)&amp;"x6",$T:$U,2,FALSE),"")</f>
        <v/>
      </c>
      <c r="M39" s="15"/>
      <c r="N39" s="14" t="str">
        <f ca="1">IFERROR(VLOOKUP(DAY(N34)&amp;"x6",$T:$U,2,FALSE),"")</f>
        <v/>
      </c>
      <c r="O39" s="15"/>
      <c r="Q39" s="7" t="str">
        <f t="shared" si="0"/>
        <v>4x36</v>
      </c>
      <c r="R39" s="8" t="str">
        <f>IFERROR(VLOOKUP(Q39,Calendar!$AF:$AH,2,FALSE),"")</f>
        <v/>
      </c>
      <c r="S39" s="7" t="str">
        <f t="shared" si="1"/>
        <v/>
      </c>
      <c r="T39" s="8" t="str">
        <f>S39&amp;"x"&amp;COUNTIF($S$3:S39,S39)</f>
        <v>x35</v>
      </c>
      <c r="U39" s="9" t="str">
        <f>IFERROR(VLOOKUP(Q39,Calendar!$AF:$AH,3,FALSE),"")</f>
        <v/>
      </c>
    </row>
  </sheetData>
  <sheetProtection sheet="1" objects="1" scenarios="1"/>
  <mergeCells count="218">
    <mergeCell ref="N38:O38"/>
    <mergeCell ref="B39:C39"/>
    <mergeCell ref="D39:E39"/>
    <mergeCell ref="F39:G39"/>
    <mergeCell ref="H39:I39"/>
    <mergeCell ref="J39:K39"/>
    <mergeCell ref="L39:M39"/>
    <mergeCell ref="N39:O39"/>
    <mergeCell ref="B38:C38"/>
    <mergeCell ref="D38:E38"/>
    <mergeCell ref="F38:G38"/>
    <mergeCell ref="H38:I38"/>
    <mergeCell ref="J38:K38"/>
    <mergeCell ref="L38:M38"/>
    <mergeCell ref="N36:O36"/>
    <mergeCell ref="B37:C37"/>
    <mergeCell ref="D37:E37"/>
    <mergeCell ref="F37:G37"/>
    <mergeCell ref="H37:I37"/>
    <mergeCell ref="J37:K37"/>
    <mergeCell ref="L37:M37"/>
    <mergeCell ref="N37:O37"/>
    <mergeCell ref="B36:C36"/>
    <mergeCell ref="D36:E36"/>
    <mergeCell ref="F36:G36"/>
    <mergeCell ref="H36:I36"/>
    <mergeCell ref="J36:K36"/>
    <mergeCell ref="L36:M36"/>
    <mergeCell ref="N33:O33"/>
    <mergeCell ref="B34:B35"/>
    <mergeCell ref="D34:D35"/>
    <mergeCell ref="F34:F35"/>
    <mergeCell ref="H34:H35"/>
    <mergeCell ref="J34:J35"/>
    <mergeCell ref="L34:L35"/>
    <mergeCell ref="N34:N35"/>
    <mergeCell ref="B33:C33"/>
    <mergeCell ref="D33:E33"/>
    <mergeCell ref="F33:G33"/>
    <mergeCell ref="H33:I33"/>
    <mergeCell ref="J33:K33"/>
    <mergeCell ref="L33:M33"/>
    <mergeCell ref="N31:O31"/>
    <mergeCell ref="B32:C32"/>
    <mergeCell ref="D32:E32"/>
    <mergeCell ref="F32:G32"/>
    <mergeCell ref="H32:I32"/>
    <mergeCell ref="J32:K32"/>
    <mergeCell ref="L32:M32"/>
    <mergeCell ref="N32:O32"/>
    <mergeCell ref="B31:C31"/>
    <mergeCell ref="D31:E31"/>
    <mergeCell ref="F31:G31"/>
    <mergeCell ref="H31:I31"/>
    <mergeCell ref="J31:K31"/>
    <mergeCell ref="L31:M31"/>
    <mergeCell ref="N28:N29"/>
    <mergeCell ref="B30:C30"/>
    <mergeCell ref="D30:E30"/>
    <mergeCell ref="F30:G30"/>
    <mergeCell ref="H30:I30"/>
    <mergeCell ref="J30:K30"/>
    <mergeCell ref="L30:M30"/>
    <mergeCell ref="N30:O30"/>
    <mergeCell ref="B28:B29"/>
    <mergeCell ref="D28:D29"/>
    <mergeCell ref="F28:F29"/>
    <mergeCell ref="H28:H29"/>
    <mergeCell ref="J28:J29"/>
    <mergeCell ref="L28:L29"/>
    <mergeCell ref="N26:O26"/>
    <mergeCell ref="B27:C27"/>
    <mergeCell ref="D27:E27"/>
    <mergeCell ref="F27:G27"/>
    <mergeCell ref="H27:I27"/>
    <mergeCell ref="J27:K27"/>
    <mergeCell ref="L27:M27"/>
    <mergeCell ref="N27:O27"/>
    <mergeCell ref="B26:C26"/>
    <mergeCell ref="D26:E26"/>
    <mergeCell ref="F26:G26"/>
    <mergeCell ref="H26:I26"/>
    <mergeCell ref="J26:K26"/>
    <mergeCell ref="L26:M26"/>
    <mergeCell ref="N24:O24"/>
    <mergeCell ref="B25:C25"/>
    <mergeCell ref="D25:E25"/>
    <mergeCell ref="F25:G25"/>
    <mergeCell ref="H25:I25"/>
    <mergeCell ref="J25:K25"/>
    <mergeCell ref="L25:M25"/>
    <mergeCell ref="N25:O25"/>
    <mergeCell ref="B24:C24"/>
    <mergeCell ref="D24:E24"/>
    <mergeCell ref="F24:G24"/>
    <mergeCell ref="H24:I24"/>
    <mergeCell ref="J24:K24"/>
    <mergeCell ref="L24:M24"/>
    <mergeCell ref="N21:O21"/>
    <mergeCell ref="B22:B23"/>
    <mergeCell ref="D22:D23"/>
    <mergeCell ref="F22:F23"/>
    <mergeCell ref="H22:H23"/>
    <mergeCell ref="J22:J23"/>
    <mergeCell ref="L22:L23"/>
    <mergeCell ref="N22:N23"/>
    <mergeCell ref="B21:C21"/>
    <mergeCell ref="D21:E21"/>
    <mergeCell ref="F21:G21"/>
    <mergeCell ref="H21:I21"/>
    <mergeCell ref="J21:K21"/>
    <mergeCell ref="L21:M21"/>
    <mergeCell ref="N19:O19"/>
    <mergeCell ref="B20:C20"/>
    <mergeCell ref="D20:E20"/>
    <mergeCell ref="F20:G20"/>
    <mergeCell ref="H20:I20"/>
    <mergeCell ref="J20:K20"/>
    <mergeCell ref="L20:M20"/>
    <mergeCell ref="N20:O20"/>
    <mergeCell ref="B19:C19"/>
    <mergeCell ref="D19:E19"/>
    <mergeCell ref="F19:G19"/>
    <mergeCell ref="H19:I19"/>
    <mergeCell ref="J19:K19"/>
    <mergeCell ref="L19:M19"/>
    <mergeCell ref="N16:N17"/>
    <mergeCell ref="B18:C18"/>
    <mergeCell ref="D18:E18"/>
    <mergeCell ref="F18:G18"/>
    <mergeCell ref="H18:I18"/>
    <mergeCell ref="J18:K18"/>
    <mergeCell ref="L18:M18"/>
    <mergeCell ref="N18:O18"/>
    <mergeCell ref="B16:B17"/>
    <mergeCell ref="D16:D17"/>
    <mergeCell ref="F16:F17"/>
    <mergeCell ref="H16:H17"/>
    <mergeCell ref="J16:J17"/>
    <mergeCell ref="L16:L17"/>
    <mergeCell ref="N14:O14"/>
    <mergeCell ref="B15:C15"/>
    <mergeCell ref="D15:E15"/>
    <mergeCell ref="F15:G15"/>
    <mergeCell ref="H15:I15"/>
    <mergeCell ref="J15:K15"/>
    <mergeCell ref="L15:M15"/>
    <mergeCell ref="N15:O15"/>
    <mergeCell ref="B14:C14"/>
    <mergeCell ref="D14:E14"/>
    <mergeCell ref="F14:G14"/>
    <mergeCell ref="H14:I14"/>
    <mergeCell ref="J14:K14"/>
    <mergeCell ref="L14:M14"/>
    <mergeCell ref="N12:O12"/>
    <mergeCell ref="B13:C13"/>
    <mergeCell ref="D13:E13"/>
    <mergeCell ref="F13:G13"/>
    <mergeCell ref="H13:I13"/>
    <mergeCell ref="J13:K13"/>
    <mergeCell ref="L13:M13"/>
    <mergeCell ref="N13:O13"/>
    <mergeCell ref="B12:C12"/>
    <mergeCell ref="D12:E12"/>
    <mergeCell ref="F12:G12"/>
    <mergeCell ref="H12:I12"/>
    <mergeCell ref="J12:K12"/>
    <mergeCell ref="L12:M12"/>
    <mergeCell ref="N9:O9"/>
    <mergeCell ref="B10:B11"/>
    <mergeCell ref="D10:D11"/>
    <mergeCell ref="F10:F11"/>
    <mergeCell ref="H10:H11"/>
    <mergeCell ref="J10:J11"/>
    <mergeCell ref="L10:L11"/>
    <mergeCell ref="N10:N11"/>
    <mergeCell ref="B9:C9"/>
    <mergeCell ref="D9:E9"/>
    <mergeCell ref="F9:G9"/>
    <mergeCell ref="H9:I9"/>
    <mergeCell ref="J9:K9"/>
    <mergeCell ref="L9:M9"/>
    <mergeCell ref="N7:O7"/>
    <mergeCell ref="B8:C8"/>
    <mergeCell ref="D8:E8"/>
    <mergeCell ref="F8:G8"/>
    <mergeCell ref="H8:I8"/>
    <mergeCell ref="J8:K8"/>
    <mergeCell ref="L8:M8"/>
    <mergeCell ref="N8:O8"/>
    <mergeCell ref="B7:C7"/>
    <mergeCell ref="D7:E7"/>
    <mergeCell ref="F7:G7"/>
    <mergeCell ref="H7:I7"/>
    <mergeCell ref="J7:K7"/>
    <mergeCell ref="L7:M7"/>
    <mergeCell ref="N4:N5"/>
    <mergeCell ref="B6:C6"/>
    <mergeCell ref="D6:E6"/>
    <mergeCell ref="F6:G6"/>
    <mergeCell ref="H6:I6"/>
    <mergeCell ref="J6:K6"/>
    <mergeCell ref="L6:M6"/>
    <mergeCell ref="N6:O6"/>
    <mergeCell ref="B4:B5"/>
    <mergeCell ref="D4:D5"/>
    <mergeCell ref="F4:F5"/>
    <mergeCell ref="H4:H5"/>
    <mergeCell ref="J4:J5"/>
    <mergeCell ref="L4:L5"/>
    <mergeCell ref="B1:O1"/>
    <mergeCell ref="B3:C3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  <pageSetup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39"/>
  <sheetViews>
    <sheetView showGridLines="0" zoomScale="80" zoomScaleNormal="80" workbookViewId="0">
      <selection activeCell="B3" sqref="B3:C3"/>
    </sheetView>
  </sheetViews>
  <sheetFormatPr defaultColWidth="3.42578125" defaultRowHeight="15" x14ac:dyDescent="0.25"/>
  <cols>
    <col min="1" max="1" width="3.42578125" style="2"/>
    <col min="2" max="2" width="5.140625" style="16" customWidth="1"/>
    <col min="3" max="3" width="20.42578125" style="16" customWidth="1"/>
    <col min="4" max="4" width="5.140625" style="16" customWidth="1"/>
    <col min="5" max="5" width="20.42578125" style="16" customWidth="1"/>
    <col min="6" max="6" width="5.140625" style="16" customWidth="1"/>
    <col min="7" max="7" width="20.42578125" style="16" customWidth="1"/>
    <col min="8" max="8" width="5.140625" style="16" customWidth="1"/>
    <col min="9" max="9" width="20.42578125" style="16" customWidth="1"/>
    <col min="10" max="10" width="5.140625" style="16" customWidth="1"/>
    <col min="11" max="11" width="20.42578125" style="16" customWidth="1"/>
    <col min="12" max="12" width="5.140625" style="16" customWidth="1"/>
    <col min="13" max="13" width="20.42578125" style="16" customWidth="1"/>
    <col min="14" max="14" width="5.140625" style="16" customWidth="1"/>
    <col min="15" max="15" width="20.42578125" style="16" customWidth="1"/>
    <col min="16" max="16" width="3.42578125" style="2"/>
    <col min="17" max="17" width="5.28515625" style="2" hidden="1" customWidth="1"/>
    <col min="18" max="18" width="8.5703125" style="2" hidden="1" customWidth="1"/>
    <col min="19" max="19" width="7.85546875" style="2" hidden="1" customWidth="1"/>
    <col min="20" max="20" width="8.5703125" style="2" hidden="1" customWidth="1"/>
    <col min="21" max="21" width="16.28515625" style="2" hidden="1" customWidth="1"/>
    <col min="22" max="16384" width="3.42578125" style="2"/>
  </cols>
  <sheetData>
    <row r="1" spans="2:21" ht="37.5" customHeight="1" x14ac:dyDescent="0.65">
      <c r="B1" s="1">
        <f ca="1">OFFSET(Calendar!K18,-2,0)</f>
        <v>41395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3" spans="2:21" ht="18.75" customHeight="1" x14ac:dyDescent="0.2">
      <c r="B3" s="3" t="str">
        <f>VLOOKUP(1,db_wd,3,FALSE)</f>
        <v>Sunday</v>
      </c>
      <c r="C3" s="3"/>
      <c r="D3" s="3" t="str">
        <f>VLOOKUP(2,db_wd,3,FALSE)</f>
        <v>Monday</v>
      </c>
      <c r="E3" s="3"/>
      <c r="F3" s="3" t="str">
        <f>VLOOKUP(3,db_wd,3,FALSE)</f>
        <v>Tuesday</v>
      </c>
      <c r="G3" s="3"/>
      <c r="H3" s="3" t="str">
        <f>VLOOKUP(4,db_wd,3,FALSE)</f>
        <v>Wednesday</v>
      </c>
      <c r="I3" s="3"/>
      <c r="J3" s="3" t="str">
        <f>VLOOKUP(5,db_wd,3,FALSE)</f>
        <v>Thursday</v>
      </c>
      <c r="K3" s="3"/>
      <c r="L3" s="3" t="str">
        <f>VLOOKUP(6,db_wd,3,FALSE)</f>
        <v>Friday</v>
      </c>
      <c r="M3" s="3"/>
      <c r="N3" s="3" t="str">
        <f>VLOOKUP(7,db_wd,3,FALSE)</f>
        <v>Saturday</v>
      </c>
      <c r="O3" s="3"/>
      <c r="Q3" s="4">
        <v>5</v>
      </c>
      <c r="R3" s="4"/>
      <c r="S3" s="4" t="s">
        <v>60</v>
      </c>
      <c r="T3" s="4"/>
      <c r="U3" s="4"/>
    </row>
    <row r="4" spans="2:21" ht="15" customHeight="1" x14ac:dyDescent="0.25">
      <c r="B4" s="5" t="str">
        <f ca="1">OFFSET(Calendar!K18,0,0)</f>
        <v/>
      </c>
      <c r="C4" s="6" t="str">
        <f ca="1">IFERROR(VLOOKUP(DAY(B4)&amp;"x1",$T:$U,2,FALSE),"")</f>
        <v/>
      </c>
      <c r="D4" s="5" t="str">
        <f ca="1">OFFSET(Calendar!K18,0,1)</f>
        <v/>
      </c>
      <c r="E4" s="6" t="str">
        <f ca="1">IFERROR(VLOOKUP(DAY(D4)&amp;"x1",$T:$U,2,FALSE),"")</f>
        <v/>
      </c>
      <c r="F4" s="5" t="str">
        <f ca="1">OFFSET(Calendar!K18,0,2)</f>
        <v/>
      </c>
      <c r="G4" s="6" t="str">
        <f ca="1">IFERROR(VLOOKUP(DAY(F4)&amp;"x1",$T:$U,2,FALSE),"")</f>
        <v/>
      </c>
      <c r="H4" s="5">
        <f ca="1">OFFSET(Calendar!K18,0,3)</f>
        <v>41395</v>
      </c>
      <c r="I4" s="6" t="str">
        <f ca="1">IFERROR(VLOOKUP(DAY(H4)&amp;"x1",$T:$U,2,FALSE),"")</f>
        <v/>
      </c>
      <c r="J4" s="5">
        <f ca="1">OFFSET(Calendar!K18,0,4)</f>
        <v>41396</v>
      </c>
      <c r="K4" s="6" t="str">
        <f ca="1">IFERROR(VLOOKUP(DAY(J4)&amp;"x1",$T:$U,2,FALSE),"")</f>
        <v/>
      </c>
      <c r="L4" s="5">
        <f ca="1">OFFSET(Calendar!K18,0,5)</f>
        <v>41397</v>
      </c>
      <c r="M4" s="6" t="str">
        <f ca="1">IFERROR(VLOOKUP(DAY(L4)&amp;"x1",$T:$U,2,FALSE),"")</f>
        <v/>
      </c>
      <c r="N4" s="5">
        <f ca="1">OFFSET(Calendar!K18,0,6)</f>
        <v>41398</v>
      </c>
      <c r="O4" s="6" t="str">
        <f ca="1">IFERROR(VLOOKUP(DAY(N4)&amp;"x1",$T:$U,2,FALSE),"")</f>
        <v/>
      </c>
      <c r="Q4" s="7" t="str">
        <f>$Q$3&amp;"x"&amp;(ROW()-3)</f>
        <v>5x1</v>
      </c>
      <c r="R4" s="8" t="str">
        <f>IFERROR(VLOOKUP(Q4,Calendar!$AF:$AH,2,FALSE),"")</f>
        <v/>
      </c>
      <c r="S4" s="7" t="str">
        <f>IF(R4="","",DAY(R4))</f>
        <v/>
      </c>
      <c r="T4" s="8" t="str">
        <f>S4&amp;"x"&amp;COUNTIF($S$3:S4,S4)</f>
        <v>x1</v>
      </c>
      <c r="U4" s="9" t="str">
        <f>IFERROR(VLOOKUP(Q4,Calendar!$AF:$AH,3,FALSE),"")</f>
        <v/>
      </c>
    </row>
    <row r="5" spans="2:21" ht="15" customHeight="1" x14ac:dyDescent="0.25">
      <c r="B5" s="10"/>
      <c r="C5" s="11" t="str">
        <f ca="1">IFERROR(VLOOKUP(DAY(B4)&amp;"x2",$T:$U,2,FALSE),"")</f>
        <v/>
      </c>
      <c r="D5" s="10"/>
      <c r="E5" s="11" t="str">
        <f ca="1">IFERROR(VLOOKUP(DAY(D4)&amp;"x2",$T:$U,2,FALSE),"")</f>
        <v/>
      </c>
      <c r="F5" s="10"/>
      <c r="G5" s="11" t="str">
        <f ca="1">IFERROR(VLOOKUP(DAY(F4)&amp;"x2",$T:$U,2,FALSE),"")</f>
        <v/>
      </c>
      <c r="H5" s="10"/>
      <c r="I5" s="11" t="str">
        <f ca="1">IFERROR(VLOOKUP(DAY(H4)&amp;"x2",$T:$U,2,FALSE),"")</f>
        <v/>
      </c>
      <c r="J5" s="10"/>
      <c r="K5" s="11" t="str">
        <f ca="1">IFERROR(VLOOKUP(DAY(J4)&amp;"x2",$T:$U,2,FALSE),"")</f>
        <v/>
      </c>
      <c r="L5" s="10"/>
      <c r="M5" s="11" t="str">
        <f ca="1">IFERROR(VLOOKUP(DAY(L4)&amp;"x2",$T:$U,2,FALSE),"")</f>
        <v/>
      </c>
      <c r="N5" s="10"/>
      <c r="O5" s="11" t="str">
        <f ca="1">IFERROR(VLOOKUP(DAY(N4)&amp;"x2",$T:$U,2,FALSE),"")</f>
        <v/>
      </c>
      <c r="Q5" s="7" t="str">
        <f t="shared" ref="Q5:Q39" si="0">$Q$3&amp;"x"&amp;(ROW()-3)</f>
        <v>5x2</v>
      </c>
      <c r="R5" s="8" t="str">
        <f>IFERROR(VLOOKUP(Q5,Calendar!$AF:$AH,2,FALSE),"")</f>
        <v/>
      </c>
      <c r="S5" s="7" t="str">
        <f t="shared" ref="S5:S39" si="1">IF(R5="","",DAY(R5))</f>
        <v/>
      </c>
      <c r="T5" s="8" t="str">
        <f>S5&amp;"x"&amp;COUNTIF($S$3:S5,S5)</f>
        <v>x2</v>
      </c>
      <c r="U5" s="9" t="str">
        <f>IFERROR(VLOOKUP(Q5,Calendar!$AF:$AH,3,FALSE),"")</f>
        <v/>
      </c>
    </row>
    <row r="6" spans="2:21" x14ac:dyDescent="0.25">
      <c r="B6" s="12" t="str">
        <f ca="1">IFERROR(VLOOKUP(DAY(B4)&amp;"x3",$T:$U,2,FALSE),"")</f>
        <v/>
      </c>
      <c r="C6" s="13"/>
      <c r="D6" s="12" t="str">
        <f ca="1">IFERROR(VLOOKUP(DAY(D4)&amp;"x3",$T:$U,2,FALSE),"")</f>
        <v/>
      </c>
      <c r="E6" s="13"/>
      <c r="F6" s="12" t="str">
        <f ca="1">IFERROR(VLOOKUP(DAY(F4)&amp;"x3",$T:$U,2,FALSE),"")</f>
        <v/>
      </c>
      <c r="G6" s="13"/>
      <c r="H6" s="12" t="str">
        <f ca="1">IFERROR(VLOOKUP(DAY(H4)&amp;"x3",$T:$U,2,FALSE),"")</f>
        <v/>
      </c>
      <c r="I6" s="13"/>
      <c r="J6" s="12" t="str">
        <f ca="1">IFERROR(VLOOKUP(DAY(J4)&amp;"x3",$T:$U,2,FALSE),"")</f>
        <v/>
      </c>
      <c r="K6" s="13"/>
      <c r="L6" s="12" t="str">
        <f ca="1">IFERROR(VLOOKUP(DAY(L4)&amp;"x3",$T:$U,2,FALSE),"")</f>
        <v/>
      </c>
      <c r="M6" s="13"/>
      <c r="N6" s="12" t="str">
        <f ca="1">IFERROR(VLOOKUP(DAY(N4)&amp;"x3",$T:$U,2,FALSE),"")</f>
        <v/>
      </c>
      <c r="O6" s="13"/>
      <c r="Q6" s="7" t="str">
        <f t="shared" si="0"/>
        <v>5x3</v>
      </c>
      <c r="R6" s="8" t="str">
        <f>IFERROR(VLOOKUP(Q6,Calendar!$AF:$AH,2,FALSE),"")</f>
        <v/>
      </c>
      <c r="S6" s="7" t="str">
        <f t="shared" si="1"/>
        <v/>
      </c>
      <c r="T6" s="8" t="str">
        <f>S6&amp;"x"&amp;COUNTIF($S$3:S6,S6)</f>
        <v>x3</v>
      </c>
      <c r="U6" s="9" t="str">
        <f>IFERROR(VLOOKUP(Q6,Calendar!$AF:$AH,3,FALSE),"")</f>
        <v/>
      </c>
    </row>
    <row r="7" spans="2:21" x14ac:dyDescent="0.25">
      <c r="B7" s="12" t="str">
        <f ca="1">IFERROR(VLOOKUP(DAY(B4)&amp;"x4",$T:$U,2,FALSE),"")</f>
        <v/>
      </c>
      <c r="C7" s="13"/>
      <c r="D7" s="12" t="str">
        <f ca="1">IFERROR(VLOOKUP(DAY(D4)&amp;"x4",$T:$U,2,FALSE),"")</f>
        <v/>
      </c>
      <c r="E7" s="13"/>
      <c r="F7" s="12" t="str">
        <f ca="1">IFERROR(VLOOKUP(DAY(F4)&amp;"x4",$T:$U,2,FALSE),"")</f>
        <v/>
      </c>
      <c r="G7" s="13"/>
      <c r="H7" s="12" t="str">
        <f ca="1">IFERROR(VLOOKUP(DAY(H4)&amp;"x4",$T:$U,2,FALSE),"")</f>
        <v/>
      </c>
      <c r="I7" s="13"/>
      <c r="J7" s="12" t="str">
        <f ca="1">IFERROR(VLOOKUP(DAY(J4)&amp;"x4",$T:$U,2,FALSE),"")</f>
        <v/>
      </c>
      <c r="K7" s="13"/>
      <c r="L7" s="12" t="str">
        <f ca="1">IFERROR(VLOOKUP(DAY(L4)&amp;"x4",$T:$U,2,FALSE),"")</f>
        <v/>
      </c>
      <c r="M7" s="13"/>
      <c r="N7" s="12" t="str">
        <f ca="1">IFERROR(VLOOKUP(DAY(N4)&amp;"x4",$T:$U,2,FALSE),"")</f>
        <v/>
      </c>
      <c r="O7" s="13"/>
      <c r="Q7" s="7" t="str">
        <f t="shared" si="0"/>
        <v>5x4</v>
      </c>
      <c r="R7" s="8" t="str">
        <f>IFERROR(VLOOKUP(Q7,Calendar!$AF:$AH,2,FALSE),"")</f>
        <v/>
      </c>
      <c r="S7" s="7" t="str">
        <f t="shared" si="1"/>
        <v/>
      </c>
      <c r="T7" s="8" t="str">
        <f>S7&amp;"x"&amp;COUNTIF($S$3:S7,S7)</f>
        <v>x4</v>
      </c>
      <c r="U7" s="9" t="str">
        <f>IFERROR(VLOOKUP(Q7,Calendar!$AF:$AH,3,FALSE),"")</f>
        <v/>
      </c>
    </row>
    <row r="8" spans="2:21" x14ac:dyDescent="0.25">
      <c r="B8" s="12" t="str">
        <f ca="1">IFERROR(VLOOKUP(DAY(B4)&amp;"x5",$T:$U,2,FALSE),"")</f>
        <v/>
      </c>
      <c r="C8" s="13"/>
      <c r="D8" s="12" t="str">
        <f ca="1">IFERROR(VLOOKUP(DAY(D4)&amp;"x5",$T:$U,2,FALSE),"")</f>
        <v/>
      </c>
      <c r="E8" s="13"/>
      <c r="F8" s="12" t="str">
        <f ca="1">IFERROR(VLOOKUP(DAY(F4)&amp;"x5",$T:$U,2,FALSE),"")</f>
        <v/>
      </c>
      <c r="G8" s="13"/>
      <c r="H8" s="12" t="str">
        <f ca="1">IFERROR(VLOOKUP(DAY(H4)&amp;"x5",$T:$U,2,FALSE),"")</f>
        <v/>
      </c>
      <c r="I8" s="13"/>
      <c r="J8" s="12" t="str">
        <f ca="1">IFERROR(VLOOKUP(DAY(J4)&amp;"x5",$T:$U,2,FALSE),"")</f>
        <v/>
      </c>
      <c r="K8" s="13"/>
      <c r="L8" s="12" t="str">
        <f ca="1">IFERROR(VLOOKUP(DAY(L4)&amp;"x5",$T:$U,2,FALSE),"")</f>
        <v/>
      </c>
      <c r="M8" s="13"/>
      <c r="N8" s="12" t="str">
        <f ca="1">IFERROR(VLOOKUP(DAY(N4)&amp;"x5",$T:$U,2,FALSE),"")</f>
        <v/>
      </c>
      <c r="O8" s="13"/>
      <c r="Q8" s="7" t="str">
        <f t="shared" si="0"/>
        <v>5x5</v>
      </c>
      <c r="R8" s="8" t="str">
        <f>IFERROR(VLOOKUP(Q8,Calendar!$AF:$AH,2,FALSE),"")</f>
        <v/>
      </c>
      <c r="S8" s="7" t="str">
        <f t="shared" si="1"/>
        <v/>
      </c>
      <c r="T8" s="8" t="str">
        <f>S8&amp;"x"&amp;COUNTIF($S$3:S8,S8)</f>
        <v>x5</v>
      </c>
      <c r="U8" s="9" t="str">
        <f>IFERROR(VLOOKUP(Q8,Calendar!$AF:$AH,3,FALSE),"")</f>
        <v/>
      </c>
    </row>
    <row r="9" spans="2:21" x14ac:dyDescent="0.25">
      <c r="B9" s="14" t="str">
        <f ca="1">IFERROR(VLOOKUP(DAY(B4)&amp;"x6",$T:$U,2,FALSE),"")</f>
        <v/>
      </c>
      <c r="C9" s="15"/>
      <c r="D9" s="14" t="str">
        <f ca="1">IFERROR(VLOOKUP(DAY(D4)&amp;"x6",$T:$U,2,FALSE),"")</f>
        <v/>
      </c>
      <c r="E9" s="15"/>
      <c r="F9" s="14" t="str">
        <f ca="1">IFERROR(VLOOKUP(DAY(F4)&amp;"x6",$T:$U,2,FALSE),"")</f>
        <v/>
      </c>
      <c r="G9" s="15"/>
      <c r="H9" s="14" t="str">
        <f ca="1">IFERROR(VLOOKUP(DAY(H4)&amp;"x6",$T:$U,2,FALSE),"")</f>
        <v/>
      </c>
      <c r="I9" s="15"/>
      <c r="J9" s="14" t="str">
        <f ca="1">IFERROR(VLOOKUP(DAY(J4)&amp;"x6",$T:$U,2,FALSE),"")</f>
        <v/>
      </c>
      <c r="K9" s="15"/>
      <c r="L9" s="14" t="str">
        <f ca="1">IFERROR(VLOOKUP(DAY(L4)&amp;"x6",$T:$U,2,FALSE),"")</f>
        <v/>
      </c>
      <c r="M9" s="15"/>
      <c r="N9" s="14" t="str">
        <f ca="1">IFERROR(VLOOKUP(DAY(N4)&amp;"x6",$T:$U,2,FALSE),"")</f>
        <v/>
      </c>
      <c r="O9" s="15"/>
      <c r="Q9" s="7" t="str">
        <f t="shared" si="0"/>
        <v>5x6</v>
      </c>
      <c r="R9" s="8" t="str">
        <f>IFERROR(VLOOKUP(Q9,Calendar!$AF:$AH,2,FALSE),"")</f>
        <v/>
      </c>
      <c r="S9" s="7" t="str">
        <f t="shared" si="1"/>
        <v/>
      </c>
      <c r="T9" s="8" t="str">
        <f>S9&amp;"x"&amp;COUNTIF($S$3:S9,S9)</f>
        <v>x6</v>
      </c>
      <c r="U9" s="9" t="str">
        <f>IFERROR(VLOOKUP(Q9,Calendar!$AF:$AH,3,FALSE),"")</f>
        <v/>
      </c>
    </row>
    <row r="10" spans="2:21" ht="15" customHeight="1" x14ac:dyDescent="0.25">
      <c r="B10" s="5">
        <f ca="1">OFFSET(Calendar!K18,1,0)</f>
        <v>41399</v>
      </c>
      <c r="C10" s="6" t="str">
        <f ca="1">IFERROR(VLOOKUP(DAY(B10)&amp;"x1",$T:$U,2,FALSE),"")</f>
        <v/>
      </c>
      <c r="D10" s="5">
        <f ca="1">OFFSET(Calendar!K18,1,1)</f>
        <v>41400</v>
      </c>
      <c r="E10" s="6" t="str">
        <f ca="1">IFERROR(VLOOKUP(DAY(D10)&amp;"x1",$T:$U,2,FALSE),"")</f>
        <v/>
      </c>
      <c r="F10" s="5">
        <f ca="1">OFFSET(Calendar!K18,1,2)</f>
        <v>41401</v>
      </c>
      <c r="G10" s="6" t="str">
        <f ca="1">IFERROR(VLOOKUP(DAY(F10)&amp;"x1",$T:$U,2,FALSE),"")</f>
        <v/>
      </c>
      <c r="H10" s="5">
        <f ca="1">OFFSET(Calendar!K18,1,3)</f>
        <v>41402</v>
      </c>
      <c r="I10" s="6" t="str">
        <f ca="1">IFERROR(VLOOKUP(DAY(H10)&amp;"x1",$T:$U,2,FALSE),"")</f>
        <v/>
      </c>
      <c r="J10" s="5">
        <f ca="1">OFFSET(Calendar!K18,1,4)</f>
        <v>41403</v>
      </c>
      <c r="K10" s="6" t="str">
        <f ca="1">IFERROR(VLOOKUP(DAY(J10)&amp;"x1",$T:$U,2,FALSE),"")</f>
        <v/>
      </c>
      <c r="L10" s="5">
        <f ca="1">OFFSET(Calendar!K18,1,5)</f>
        <v>41404</v>
      </c>
      <c r="M10" s="6" t="str">
        <f ca="1">IFERROR(VLOOKUP(DAY(L10)&amp;"x1",$T:$U,2,FALSE),"")</f>
        <v/>
      </c>
      <c r="N10" s="5">
        <f ca="1">OFFSET(Calendar!K18,1,6)</f>
        <v>41405</v>
      </c>
      <c r="O10" s="6" t="str">
        <f ca="1">IFERROR(VLOOKUP(DAY(N10)&amp;"x1",$T:$U,2,FALSE),"")</f>
        <v/>
      </c>
      <c r="Q10" s="7" t="str">
        <f t="shared" si="0"/>
        <v>5x7</v>
      </c>
      <c r="R10" s="8" t="str">
        <f>IFERROR(VLOOKUP(Q10,Calendar!$AF:$AH,2,FALSE),"")</f>
        <v/>
      </c>
      <c r="S10" s="7" t="str">
        <f t="shared" si="1"/>
        <v/>
      </c>
      <c r="T10" s="8" t="str">
        <f>S10&amp;"x"&amp;COUNTIF($S$3:S10,S10)</f>
        <v>x7</v>
      </c>
      <c r="U10" s="9" t="str">
        <f>IFERROR(VLOOKUP(Q10,Calendar!$AF:$AH,3,FALSE),"")</f>
        <v/>
      </c>
    </row>
    <row r="11" spans="2:21" ht="15" customHeight="1" x14ac:dyDescent="0.25">
      <c r="B11" s="10"/>
      <c r="C11" s="11" t="str">
        <f ca="1">IFERROR(VLOOKUP(DAY(B10)&amp;"x2",$T:$U,2,FALSE),"")</f>
        <v/>
      </c>
      <c r="D11" s="10"/>
      <c r="E11" s="11" t="str">
        <f ca="1">IFERROR(VLOOKUP(DAY(D10)&amp;"x2",$T:$U,2,FALSE),"")</f>
        <v/>
      </c>
      <c r="F11" s="10"/>
      <c r="G11" s="11" t="str">
        <f ca="1">IFERROR(VLOOKUP(DAY(F10)&amp;"x2",$T:$U,2,FALSE),"")</f>
        <v/>
      </c>
      <c r="H11" s="10"/>
      <c r="I11" s="11" t="str">
        <f ca="1">IFERROR(VLOOKUP(DAY(H10)&amp;"x2",$T:$U,2,FALSE),"")</f>
        <v/>
      </c>
      <c r="J11" s="10"/>
      <c r="K11" s="11" t="str">
        <f ca="1">IFERROR(VLOOKUP(DAY(J10)&amp;"x2",$T:$U,2,FALSE),"")</f>
        <v/>
      </c>
      <c r="L11" s="10"/>
      <c r="M11" s="11" t="str">
        <f ca="1">IFERROR(VLOOKUP(DAY(L10)&amp;"x2",$T:$U,2,FALSE),"")</f>
        <v/>
      </c>
      <c r="N11" s="10"/>
      <c r="O11" s="11" t="str">
        <f ca="1">IFERROR(VLOOKUP(DAY(N10)&amp;"x2",$T:$U,2,FALSE),"")</f>
        <v/>
      </c>
      <c r="Q11" s="7" t="str">
        <f t="shared" si="0"/>
        <v>5x8</v>
      </c>
      <c r="R11" s="8" t="str">
        <f>IFERROR(VLOOKUP(Q11,Calendar!$AF:$AH,2,FALSE),"")</f>
        <v/>
      </c>
      <c r="S11" s="7" t="str">
        <f t="shared" si="1"/>
        <v/>
      </c>
      <c r="T11" s="8" t="str">
        <f>S11&amp;"x"&amp;COUNTIF($S$3:S11,S11)</f>
        <v>x8</v>
      </c>
      <c r="U11" s="9" t="str">
        <f>IFERROR(VLOOKUP(Q11,Calendar!$AF:$AH,3,FALSE),"")</f>
        <v/>
      </c>
    </row>
    <row r="12" spans="2:21" x14ac:dyDescent="0.25">
      <c r="B12" s="12" t="str">
        <f ca="1">IFERROR(VLOOKUP(DAY(B10)&amp;"x3",$T:$U,2,FALSE),"")</f>
        <v/>
      </c>
      <c r="C12" s="13"/>
      <c r="D12" s="12" t="str">
        <f ca="1">IFERROR(VLOOKUP(DAY(D10)&amp;"x3",$T:$U,2,FALSE),"")</f>
        <v/>
      </c>
      <c r="E12" s="13"/>
      <c r="F12" s="12" t="str">
        <f ca="1">IFERROR(VLOOKUP(DAY(F10)&amp;"x3",$T:$U,2,FALSE),"")</f>
        <v/>
      </c>
      <c r="G12" s="13"/>
      <c r="H12" s="12" t="str">
        <f ca="1">IFERROR(VLOOKUP(DAY(H10)&amp;"x3",$T:$U,2,FALSE),"")</f>
        <v/>
      </c>
      <c r="I12" s="13"/>
      <c r="J12" s="12" t="str">
        <f ca="1">IFERROR(VLOOKUP(DAY(J10)&amp;"x3",$T:$U,2,FALSE),"")</f>
        <v/>
      </c>
      <c r="K12" s="13"/>
      <c r="L12" s="12" t="str">
        <f ca="1">IFERROR(VLOOKUP(DAY(L10)&amp;"x3",$T:$U,2,FALSE),"")</f>
        <v/>
      </c>
      <c r="M12" s="13"/>
      <c r="N12" s="12" t="str">
        <f ca="1">IFERROR(VLOOKUP(DAY(N10)&amp;"x3",$T:$U,2,FALSE),"")</f>
        <v/>
      </c>
      <c r="O12" s="13"/>
      <c r="Q12" s="7" t="str">
        <f t="shared" si="0"/>
        <v>5x9</v>
      </c>
      <c r="R12" s="8" t="str">
        <f>IFERROR(VLOOKUP(Q12,Calendar!$AF:$AH,2,FALSE),"")</f>
        <v/>
      </c>
      <c r="S12" s="7" t="str">
        <f t="shared" si="1"/>
        <v/>
      </c>
      <c r="T12" s="8" t="str">
        <f>S12&amp;"x"&amp;COUNTIF($S$3:S12,S12)</f>
        <v>x9</v>
      </c>
      <c r="U12" s="9" t="str">
        <f>IFERROR(VLOOKUP(Q12,Calendar!$AF:$AH,3,FALSE),"")</f>
        <v/>
      </c>
    </row>
    <row r="13" spans="2:21" x14ac:dyDescent="0.25">
      <c r="B13" s="12" t="str">
        <f ca="1">IFERROR(VLOOKUP(DAY(B10)&amp;"x4",$T:$U,2,FALSE),"")</f>
        <v/>
      </c>
      <c r="C13" s="13"/>
      <c r="D13" s="12" t="str">
        <f ca="1">IFERROR(VLOOKUP(DAY(D10)&amp;"x4",$T:$U,2,FALSE),"")</f>
        <v/>
      </c>
      <c r="E13" s="13"/>
      <c r="F13" s="12" t="str">
        <f ca="1">IFERROR(VLOOKUP(DAY(F10)&amp;"x4",$T:$U,2,FALSE),"")</f>
        <v/>
      </c>
      <c r="G13" s="13"/>
      <c r="H13" s="12" t="str">
        <f ca="1">IFERROR(VLOOKUP(DAY(H10)&amp;"x4",$T:$U,2,FALSE),"")</f>
        <v/>
      </c>
      <c r="I13" s="13"/>
      <c r="J13" s="12" t="str">
        <f ca="1">IFERROR(VLOOKUP(DAY(J10)&amp;"x4",$T:$U,2,FALSE),"")</f>
        <v/>
      </c>
      <c r="K13" s="13"/>
      <c r="L13" s="12" t="str">
        <f ca="1">IFERROR(VLOOKUP(DAY(L10)&amp;"x4",$T:$U,2,FALSE),"")</f>
        <v/>
      </c>
      <c r="M13" s="13"/>
      <c r="N13" s="12" t="str">
        <f ca="1">IFERROR(VLOOKUP(DAY(N10)&amp;"x4",$T:$U,2,FALSE),"")</f>
        <v/>
      </c>
      <c r="O13" s="13"/>
      <c r="Q13" s="7" t="str">
        <f t="shared" si="0"/>
        <v>5x10</v>
      </c>
      <c r="R13" s="8" t="str">
        <f>IFERROR(VLOOKUP(Q13,Calendar!$AF:$AH,2,FALSE),"")</f>
        <v/>
      </c>
      <c r="S13" s="7" t="str">
        <f t="shared" si="1"/>
        <v/>
      </c>
      <c r="T13" s="8" t="str">
        <f>S13&amp;"x"&amp;COUNTIF($S$3:S13,S13)</f>
        <v>x10</v>
      </c>
      <c r="U13" s="9" t="str">
        <f>IFERROR(VLOOKUP(Q13,Calendar!$AF:$AH,3,FALSE),"")</f>
        <v/>
      </c>
    </row>
    <row r="14" spans="2:21" x14ac:dyDescent="0.25">
      <c r="B14" s="12" t="str">
        <f ca="1">IFERROR(VLOOKUP(DAY(B10)&amp;"x5",$T:$U,2,FALSE),"")</f>
        <v/>
      </c>
      <c r="C14" s="13"/>
      <c r="D14" s="12" t="str">
        <f ca="1">IFERROR(VLOOKUP(DAY(D10)&amp;"x5",$T:$U,2,FALSE),"")</f>
        <v/>
      </c>
      <c r="E14" s="13"/>
      <c r="F14" s="12" t="str">
        <f ca="1">IFERROR(VLOOKUP(DAY(F10)&amp;"x5",$T:$U,2,FALSE),"")</f>
        <v/>
      </c>
      <c r="G14" s="13"/>
      <c r="H14" s="12" t="str">
        <f ca="1">IFERROR(VLOOKUP(DAY(H10)&amp;"x5",$T:$U,2,FALSE),"")</f>
        <v/>
      </c>
      <c r="I14" s="13"/>
      <c r="J14" s="12" t="str">
        <f ca="1">IFERROR(VLOOKUP(DAY(J10)&amp;"x5",$T:$U,2,FALSE),"")</f>
        <v/>
      </c>
      <c r="K14" s="13"/>
      <c r="L14" s="12" t="str">
        <f ca="1">IFERROR(VLOOKUP(DAY(L10)&amp;"x5",$T:$U,2,FALSE),"")</f>
        <v/>
      </c>
      <c r="M14" s="13"/>
      <c r="N14" s="12" t="str">
        <f ca="1">IFERROR(VLOOKUP(DAY(N10)&amp;"x5",$T:$U,2,FALSE),"")</f>
        <v/>
      </c>
      <c r="O14" s="13"/>
      <c r="Q14" s="7" t="str">
        <f t="shared" si="0"/>
        <v>5x11</v>
      </c>
      <c r="R14" s="8" t="str">
        <f>IFERROR(VLOOKUP(Q14,Calendar!$AF:$AH,2,FALSE),"")</f>
        <v/>
      </c>
      <c r="S14" s="7" t="str">
        <f t="shared" si="1"/>
        <v/>
      </c>
      <c r="T14" s="8" t="str">
        <f>S14&amp;"x"&amp;COUNTIF($S$3:S14,S14)</f>
        <v>x11</v>
      </c>
      <c r="U14" s="9" t="str">
        <f>IFERROR(VLOOKUP(Q14,Calendar!$AF:$AH,3,FALSE),"")</f>
        <v/>
      </c>
    </row>
    <row r="15" spans="2:21" x14ac:dyDescent="0.25">
      <c r="B15" s="14" t="str">
        <f ca="1">IFERROR(VLOOKUP(DAY(B10)&amp;"x6",$T:$U,2,FALSE),"")</f>
        <v/>
      </c>
      <c r="C15" s="15"/>
      <c r="D15" s="14" t="str">
        <f ca="1">IFERROR(VLOOKUP(DAY(D10)&amp;"x6",$T:$U,2,FALSE),"")</f>
        <v/>
      </c>
      <c r="E15" s="15"/>
      <c r="F15" s="14" t="str">
        <f ca="1">IFERROR(VLOOKUP(DAY(F10)&amp;"x6",$T:$U,2,FALSE),"")</f>
        <v/>
      </c>
      <c r="G15" s="15"/>
      <c r="H15" s="14" t="str">
        <f ca="1">IFERROR(VLOOKUP(DAY(H10)&amp;"x6",$T:$U,2,FALSE),"")</f>
        <v/>
      </c>
      <c r="I15" s="15"/>
      <c r="J15" s="14" t="str">
        <f ca="1">IFERROR(VLOOKUP(DAY(J10)&amp;"x6",$T:$U,2,FALSE),"")</f>
        <v/>
      </c>
      <c r="K15" s="15"/>
      <c r="L15" s="14" t="str">
        <f ca="1">IFERROR(VLOOKUP(DAY(L10)&amp;"x6",$T:$U,2,FALSE),"")</f>
        <v/>
      </c>
      <c r="M15" s="15"/>
      <c r="N15" s="14" t="str">
        <f ca="1">IFERROR(VLOOKUP(DAY(N10)&amp;"x6",$T:$U,2,FALSE),"")</f>
        <v/>
      </c>
      <c r="O15" s="15"/>
      <c r="Q15" s="7" t="str">
        <f t="shared" si="0"/>
        <v>5x12</v>
      </c>
      <c r="R15" s="8" t="str">
        <f>IFERROR(VLOOKUP(Q15,Calendar!$AF:$AH,2,FALSE),"")</f>
        <v/>
      </c>
      <c r="S15" s="7" t="str">
        <f t="shared" si="1"/>
        <v/>
      </c>
      <c r="T15" s="8" t="str">
        <f>S15&amp;"x"&amp;COUNTIF($S$3:S15,S15)</f>
        <v>x12</v>
      </c>
      <c r="U15" s="9" t="str">
        <f>IFERROR(VLOOKUP(Q15,Calendar!$AF:$AH,3,FALSE),"")</f>
        <v/>
      </c>
    </row>
    <row r="16" spans="2:21" ht="15" customHeight="1" x14ac:dyDescent="0.25">
      <c r="B16" s="5">
        <f ca="1">OFFSET(Calendar!K18,2,0)</f>
        <v>41406</v>
      </c>
      <c r="C16" s="6" t="str">
        <f ca="1">IFERROR(VLOOKUP(DAY(B16)&amp;"x1",$T:$U,2,FALSE),"")</f>
        <v/>
      </c>
      <c r="D16" s="5">
        <f ca="1">OFFSET(Calendar!K18,2,1)</f>
        <v>41407</v>
      </c>
      <c r="E16" s="6" t="str">
        <f ca="1">IFERROR(VLOOKUP(DAY(D16)&amp;"x1",$T:$U,2,FALSE),"")</f>
        <v/>
      </c>
      <c r="F16" s="5">
        <f ca="1">OFFSET(Calendar!K18,2,2)</f>
        <v>41408</v>
      </c>
      <c r="G16" s="6" t="str">
        <f ca="1">IFERROR(VLOOKUP(DAY(F16)&amp;"x1",$T:$U,2,FALSE),"")</f>
        <v/>
      </c>
      <c r="H16" s="5">
        <f ca="1">OFFSET(Calendar!K18,2,3)</f>
        <v>41409</v>
      </c>
      <c r="I16" s="6" t="str">
        <f ca="1">IFERROR(VLOOKUP(DAY(H16)&amp;"x1",$T:$U,2,FALSE),"")</f>
        <v/>
      </c>
      <c r="J16" s="5">
        <f ca="1">OFFSET(Calendar!K18,2,4)</f>
        <v>41410</v>
      </c>
      <c r="K16" s="6" t="str">
        <f ca="1">IFERROR(VLOOKUP(DAY(J16)&amp;"x1",$T:$U,2,FALSE),"")</f>
        <v/>
      </c>
      <c r="L16" s="5">
        <f ca="1">OFFSET(Calendar!K18,2,5)</f>
        <v>41411</v>
      </c>
      <c r="M16" s="6" t="str">
        <f ca="1">IFERROR(VLOOKUP(DAY(L16)&amp;"x1",$T:$U,2,FALSE),"")</f>
        <v/>
      </c>
      <c r="N16" s="5">
        <f ca="1">OFFSET(Calendar!K18,2,6)</f>
        <v>41412</v>
      </c>
      <c r="O16" s="6" t="str">
        <f ca="1">IFERROR(VLOOKUP(DAY(N16)&amp;"x1",$T:$U,2,FALSE),"")</f>
        <v/>
      </c>
      <c r="Q16" s="7" t="str">
        <f t="shared" si="0"/>
        <v>5x13</v>
      </c>
      <c r="R16" s="8" t="str">
        <f>IFERROR(VLOOKUP(Q16,Calendar!$AF:$AH,2,FALSE),"")</f>
        <v/>
      </c>
      <c r="S16" s="7" t="str">
        <f t="shared" si="1"/>
        <v/>
      </c>
      <c r="T16" s="8" t="str">
        <f>S16&amp;"x"&amp;COUNTIF($S$3:S16,S16)</f>
        <v>x13</v>
      </c>
      <c r="U16" s="9" t="str">
        <f>IFERROR(VLOOKUP(Q16,Calendar!$AF:$AH,3,FALSE),"")</f>
        <v/>
      </c>
    </row>
    <row r="17" spans="2:21" ht="15" customHeight="1" x14ac:dyDescent="0.25">
      <c r="B17" s="10"/>
      <c r="C17" s="11" t="str">
        <f ca="1">IFERROR(VLOOKUP(DAY(B16)&amp;"x2",$T:$U,2,FALSE),"")</f>
        <v/>
      </c>
      <c r="D17" s="10"/>
      <c r="E17" s="11" t="str">
        <f ca="1">IFERROR(VLOOKUP(DAY(D16)&amp;"x2",$T:$U,2,FALSE),"")</f>
        <v/>
      </c>
      <c r="F17" s="10"/>
      <c r="G17" s="11" t="str">
        <f ca="1">IFERROR(VLOOKUP(DAY(F16)&amp;"x2",$T:$U,2,FALSE),"")</f>
        <v/>
      </c>
      <c r="H17" s="10"/>
      <c r="I17" s="11" t="str">
        <f ca="1">IFERROR(VLOOKUP(DAY(H16)&amp;"x2",$T:$U,2,FALSE),"")</f>
        <v/>
      </c>
      <c r="J17" s="10"/>
      <c r="K17" s="11" t="str">
        <f ca="1">IFERROR(VLOOKUP(DAY(J16)&amp;"x2",$T:$U,2,FALSE),"")</f>
        <v/>
      </c>
      <c r="L17" s="10"/>
      <c r="M17" s="11" t="str">
        <f ca="1">IFERROR(VLOOKUP(DAY(L16)&amp;"x2",$T:$U,2,FALSE),"")</f>
        <v/>
      </c>
      <c r="N17" s="10"/>
      <c r="O17" s="11" t="str">
        <f ca="1">IFERROR(VLOOKUP(DAY(N16)&amp;"x2",$T:$U,2,FALSE),"")</f>
        <v/>
      </c>
      <c r="Q17" s="7" t="str">
        <f t="shared" si="0"/>
        <v>5x14</v>
      </c>
      <c r="R17" s="8" t="str">
        <f>IFERROR(VLOOKUP(Q17,Calendar!$AF:$AH,2,FALSE),"")</f>
        <v/>
      </c>
      <c r="S17" s="7" t="str">
        <f t="shared" si="1"/>
        <v/>
      </c>
      <c r="T17" s="8" t="str">
        <f>S17&amp;"x"&amp;COUNTIF($S$3:S17,S17)</f>
        <v>x14</v>
      </c>
      <c r="U17" s="9" t="str">
        <f>IFERROR(VLOOKUP(Q17,Calendar!$AF:$AH,3,FALSE),"")</f>
        <v/>
      </c>
    </row>
    <row r="18" spans="2:21" x14ac:dyDescent="0.25">
      <c r="B18" s="12" t="str">
        <f ca="1">IFERROR(VLOOKUP(DAY(B16)&amp;"x3",$T:$U,2,FALSE),"")</f>
        <v/>
      </c>
      <c r="C18" s="13"/>
      <c r="D18" s="12" t="str">
        <f ca="1">IFERROR(VLOOKUP(DAY(D16)&amp;"x3",$T:$U,2,FALSE),"")</f>
        <v/>
      </c>
      <c r="E18" s="13"/>
      <c r="F18" s="12" t="str">
        <f ca="1">IFERROR(VLOOKUP(DAY(F16)&amp;"x3",$T:$U,2,FALSE),"")</f>
        <v/>
      </c>
      <c r="G18" s="13"/>
      <c r="H18" s="12" t="str">
        <f ca="1">IFERROR(VLOOKUP(DAY(H16)&amp;"x3",$T:$U,2,FALSE),"")</f>
        <v/>
      </c>
      <c r="I18" s="13"/>
      <c r="J18" s="12" t="str">
        <f ca="1">IFERROR(VLOOKUP(DAY(J16)&amp;"x3",$T:$U,2,FALSE),"")</f>
        <v/>
      </c>
      <c r="K18" s="13"/>
      <c r="L18" s="12" t="str">
        <f ca="1">IFERROR(VLOOKUP(DAY(L16)&amp;"x3",$T:$U,2,FALSE),"")</f>
        <v/>
      </c>
      <c r="M18" s="13"/>
      <c r="N18" s="12" t="str">
        <f ca="1">IFERROR(VLOOKUP(DAY(N16)&amp;"x3",$T:$U,2,FALSE),"")</f>
        <v/>
      </c>
      <c r="O18" s="13"/>
      <c r="Q18" s="7" t="str">
        <f t="shared" si="0"/>
        <v>5x15</v>
      </c>
      <c r="R18" s="8" t="str">
        <f>IFERROR(VLOOKUP(Q18,Calendar!$AF:$AH,2,FALSE),"")</f>
        <v/>
      </c>
      <c r="S18" s="7" t="str">
        <f t="shared" si="1"/>
        <v/>
      </c>
      <c r="T18" s="8" t="str">
        <f>S18&amp;"x"&amp;COUNTIF($S$3:S18,S18)</f>
        <v>x15</v>
      </c>
      <c r="U18" s="9" t="str">
        <f>IFERROR(VLOOKUP(Q18,Calendar!$AF:$AH,3,FALSE),"")</f>
        <v/>
      </c>
    </row>
    <row r="19" spans="2:21" x14ac:dyDescent="0.25">
      <c r="B19" s="12" t="str">
        <f ca="1">IFERROR(VLOOKUP(DAY(B16)&amp;"x4",$T:$U,2,FALSE),"")</f>
        <v/>
      </c>
      <c r="C19" s="13"/>
      <c r="D19" s="12" t="str">
        <f ca="1">IFERROR(VLOOKUP(DAY(D16)&amp;"x4",$T:$U,2,FALSE),"")</f>
        <v/>
      </c>
      <c r="E19" s="13"/>
      <c r="F19" s="12" t="str">
        <f ca="1">IFERROR(VLOOKUP(DAY(F16)&amp;"x4",$T:$U,2,FALSE),"")</f>
        <v/>
      </c>
      <c r="G19" s="13"/>
      <c r="H19" s="12" t="str">
        <f ca="1">IFERROR(VLOOKUP(DAY(H16)&amp;"x4",$T:$U,2,FALSE),"")</f>
        <v/>
      </c>
      <c r="I19" s="13"/>
      <c r="J19" s="12" t="str">
        <f ca="1">IFERROR(VLOOKUP(DAY(J16)&amp;"x4",$T:$U,2,FALSE),"")</f>
        <v/>
      </c>
      <c r="K19" s="13"/>
      <c r="L19" s="12" t="str">
        <f ca="1">IFERROR(VLOOKUP(DAY(L16)&amp;"x4",$T:$U,2,FALSE),"")</f>
        <v/>
      </c>
      <c r="M19" s="13"/>
      <c r="N19" s="12" t="str">
        <f ca="1">IFERROR(VLOOKUP(DAY(N16)&amp;"x4",$T:$U,2,FALSE),"")</f>
        <v/>
      </c>
      <c r="O19" s="13"/>
      <c r="Q19" s="7" t="str">
        <f t="shared" si="0"/>
        <v>5x16</v>
      </c>
      <c r="R19" s="8" t="str">
        <f>IFERROR(VLOOKUP(Q19,Calendar!$AF:$AH,2,FALSE),"")</f>
        <v/>
      </c>
      <c r="S19" s="7" t="str">
        <f t="shared" si="1"/>
        <v/>
      </c>
      <c r="T19" s="8" t="str">
        <f>S19&amp;"x"&amp;COUNTIF($S$3:S19,S19)</f>
        <v>x16</v>
      </c>
      <c r="U19" s="9" t="str">
        <f>IFERROR(VLOOKUP(Q19,Calendar!$AF:$AH,3,FALSE),"")</f>
        <v/>
      </c>
    </row>
    <row r="20" spans="2:21" x14ac:dyDescent="0.25">
      <c r="B20" s="12" t="str">
        <f ca="1">IFERROR(VLOOKUP(DAY(B16)&amp;"x5",$T:$U,2,FALSE),"")</f>
        <v/>
      </c>
      <c r="C20" s="13"/>
      <c r="D20" s="12" t="str">
        <f ca="1">IFERROR(VLOOKUP(DAY(D16)&amp;"x5",$T:$U,2,FALSE),"")</f>
        <v/>
      </c>
      <c r="E20" s="13"/>
      <c r="F20" s="12" t="str">
        <f ca="1">IFERROR(VLOOKUP(DAY(F16)&amp;"x5",$T:$U,2,FALSE),"")</f>
        <v/>
      </c>
      <c r="G20" s="13"/>
      <c r="H20" s="12" t="str">
        <f ca="1">IFERROR(VLOOKUP(DAY(H16)&amp;"x5",$T:$U,2,FALSE),"")</f>
        <v/>
      </c>
      <c r="I20" s="13"/>
      <c r="J20" s="12" t="str">
        <f ca="1">IFERROR(VLOOKUP(DAY(J16)&amp;"x5",$T:$U,2,FALSE),"")</f>
        <v/>
      </c>
      <c r="K20" s="13"/>
      <c r="L20" s="12" t="str">
        <f ca="1">IFERROR(VLOOKUP(DAY(L16)&amp;"x5",$T:$U,2,FALSE),"")</f>
        <v/>
      </c>
      <c r="M20" s="13"/>
      <c r="N20" s="12" t="str">
        <f ca="1">IFERROR(VLOOKUP(DAY(N16)&amp;"x5",$T:$U,2,FALSE),"")</f>
        <v/>
      </c>
      <c r="O20" s="13"/>
      <c r="Q20" s="7" t="str">
        <f t="shared" si="0"/>
        <v>5x17</v>
      </c>
      <c r="R20" s="8" t="str">
        <f>IFERROR(VLOOKUP(Q20,Calendar!$AF:$AH,2,FALSE),"")</f>
        <v/>
      </c>
      <c r="S20" s="7" t="str">
        <f t="shared" si="1"/>
        <v/>
      </c>
      <c r="T20" s="8" t="str">
        <f>S20&amp;"x"&amp;COUNTIF($S$3:S20,S20)</f>
        <v>x17</v>
      </c>
      <c r="U20" s="9" t="str">
        <f>IFERROR(VLOOKUP(Q20,Calendar!$AF:$AH,3,FALSE),"")</f>
        <v/>
      </c>
    </row>
    <row r="21" spans="2:21" x14ac:dyDescent="0.25">
      <c r="B21" s="14" t="str">
        <f ca="1">IFERROR(VLOOKUP(DAY(B16)&amp;"x6",$T:$U,2,FALSE),"")</f>
        <v/>
      </c>
      <c r="C21" s="15"/>
      <c r="D21" s="14" t="str">
        <f ca="1">IFERROR(VLOOKUP(DAY(D16)&amp;"x6",$T:$U,2,FALSE),"")</f>
        <v/>
      </c>
      <c r="E21" s="15"/>
      <c r="F21" s="14" t="str">
        <f ca="1">IFERROR(VLOOKUP(DAY(F16)&amp;"x6",$T:$U,2,FALSE),"")</f>
        <v/>
      </c>
      <c r="G21" s="15"/>
      <c r="H21" s="14" t="str">
        <f ca="1">IFERROR(VLOOKUP(DAY(H16)&amp;"x6",$T:$U,2,FALSE),"")</f>
        <v/>
      </c>
      <c r="I21" s="15"/>
      <c r="J21" s="14" t="str">
        <f ca="1">IFERROR(VLOOKUP(DAY(J16)&amp;"x6",$T:$U,2,FALSE),"")</f>
        <v/>
      </c>
      <c r="K21" s="15"/>
      <c r="L21" s="14" t="str">
        <f ca="1">IFERROR(VLOOKUP(DAY(L16)&amp;"x6",$T:$U,2,FALSE),"")</f>
        <v/>
      </c>
      <c r="M21" s="15"/>
      <c r="N21" s="14" t="str">
        <f ca="1">IFERROR(VLOOKUP(DAY(N16)&amp;"x6",$T:$U,2,FALSE),"")</f>
        <v/>
      </c>
      <c r="O21" s="15"/>
      <c r="Q21" s="7" t="str">
        <f t="shared" si="0"/>
        <v>5x18</v>
      </c>
      <c r="R21" s="8" t="str">
        <f>IFERROR(VLOOKUP(Q21,Calendar!$AF:$AH,2,FALSE),"")</f>
        <v/>
      </c>
      <c r="S21" s="7" t="str">
        <f t="shared" si="1"/>
        <v/>
      </c>
      <c r="T21" s="8" t="str">
        <f>S21&amp;"x"&amp;COUNTIF($S$3:S21,S21)</f>
        <v>x18</v>
      </c>
      <c r="U21" s="9" t="str">
        <f>IFERROR(VLOOKUP(Q21,Calendar!$AF:$AH,3,FALSE),"")</f>
        <v/>
      </c>
    </row>
    <row r="22" spans="2:21" ht="15" customHeight="1" x14ac:dyDescent="0.25">
      <c r="B22" s="5">
        <f ca="1">OFFSET(Calendar!K18,3,0)</f>
        <v>41413</v>
      </c>
      <c r="C22" s="6" t="str">
        <f ca="1">IFERROR(VLOOKUP(DAY(B22)&amp;"x1",$T:$U,2,FALSE),"")</f>
        <v/>
      </c>
      <c r="D22" s="5">
        <f ca="1">OFFSET(Calendar!K18,3,1)</f>
        <v>41414</v>
      </c>
      <c r="E22" s="6" t="str">
        <f ca="1">IFERROR(VLOOKUP(DAY(D22)&amp;"x1",$T:$U,2,FALSE),"")</f>
        <v/>
      </c>
      <c r="F22" s="5">
        <f ca="1">OFFSET(Calendar!K18,3,2)</f>
        <v>41415</v>
      </c>
      <c r="G22" s="6" t="str">
        <f ca="1">IFERROR(VLOOKUP(DAY(F22)&amp;"x1",$T:$U,2,FALSE),"")</f>
        <v/>
      </c>
      <c r="H22" s="5">
        <f ca="1">OFFSET(Calendar!K18,3,3)</f>
        <v>41416</v>
      </c>
      <c r="I22" s="6" t="str">
        <f ca="1">IFERROR(VLOOKUP(DAY(H22)&amp;"x1",$T:$U,2,FALSE),"")</f>
        <v/>
      </c>
      <c r="J22" s="5">
        <f ca="1">OFFSET(Calendar!K18,3,4)</f>
        <v>41417</v>
      </c>
      <c r="K22" s="6" t="str">
        <f ca="1">IFERROR(VLOOKUP(DAY(J22)&amp;"x1",$T:$U,2,FALSE),"")</f>
        <v/>
      </c>
      <c r="L22" s="5">
        <f ca="1">OFFSET(Calendar!K18,3,5)</f>
        <v>41418</v>
      </c>
      <c r="M22" s="6" t="str">
        <f ca="1">IFERROR(VLOOKUP(DAY(L22)&amp;"x1",$T:$U,2,FALSE),"")</f>
        <v/>
      </c>
      <c r="N22" s="5">
        <f ca="1">OFFSET(Calendar!K18,3,6)</f>
        <v>41419</v>
      </c>
      <c r="O22" s="6" t="str">
        <f ca="1">IFERROR(VLOOKUP(DAY(N22)&amp;"x1",$T:$U,2,FALSE),"")</f>
        <v/>
      </c>
      <c r="Q22" s="7" t="str">
        <f t="shared" si="0"/>
        <v>5x19</v>
      </c>
      <c r="R22" s="8" t="str">
        <f>IFERROR(VLOOKUP(Q22,Calendar!$AF:$AH,2,FALSE),"")</f>
        <v/>
      </c>
      <c r="S22" s="7" t="str">
        <f t="shared" si="1"/>
        <v/>
      </c>
      <c r="T22" s="8" t="str">
        <f>S22&amp;"x"&amp;COUNTIF($S$3:S22,S22)</f>
        <v>x19</v>
      </c>
      <c r="U22" s="9" t="str">
        <f>IFERROR(VLOOKUP(Q22,Calendar!$AF:$AH,3,FALSE),"")</f>
        <v/>
      </c>
    </row>
    <row r="23" spans="2:21" ht="15" customHeight="1" x14ac:dyDescent="0.25">
      <c r="B23" s="10"/>
      <c r="C23" s="11" t="str">
        <f ca="1">IFERROR(VLOOKUP(DAY(B22)&amp;"x2",$T:$U,2,FALSE),"")</f>
        <v/>
      </c>
      <c r="D23" s="10"/>
      <c r="E23" s="11" t="str">
        <f ca="1">IFERROR(VLOOKUP(DAY(D22)&amp;"x2",$T:$U,2,FALSE),"")</f>
        <v/>
      </c>
      <c r="F23" s="10"/>
      <c r="G23" s="11" t="str">
        <f ca="1">IFERROR(VLOOKUP(DAY(F22)&amp;"x2",$T:$U,2,FALSE),"")</f>
        <v/>
      </c>
      <c r="H23" s="10"/>
      <c r="I23" s="11" t="str">
        <f ca="1">IFERROR(VLOOKUP(DAY(H22)&amp;"x2",$T:$U,2,FALSE),"")</f>
        <v/>
      </c>
      <c r="J23" s="10"/>
      <c r="K23" s="11" t="str">
        <f ca="1">IFERROR(VLOOKUP(DAY(J22)&amp;"x2",$T:$U,2,FALSE),"")</f>
        <v/>
      </c>
      <c r="L23" s="10"/>
      <c r="M23" s="11" t="str">
        <f ca="1">IFERROR(VLOOKUP(DAY(L22)&amp;"x2",$T:$U,2,FALSE),"")</f>
        <v/>
      </c>
      <c r="N23" s="10"/>
      <c r="O23" s="11" t="str">
        <f ca="1">IFERROR(VLOOKUP(DAY(N22)&amp;"x2",$T:$U,2,FALSE),"")</f>
        <v/>
      </c>
      <c r="Q23" s="7" t="str">
        <f t="shared" si="0"/>
        <v>5x20</v>
      </c>
      <c r="R23" s="8" t="str">
        <f>IFERROR(VLOOKUP(Q23,Calendar!$AF:$AH,2,FALSE),"")</f>
        <v/>
      </c>
      <c r="S23" s="7" t="str">
        <f t="shared" si="1"/>
        <v/>
      </c>
      <c r="T23" s="8" t="str">
        <f>S23&amp;"x"&amp;COUNTIF($S$3:S23,S23)</f>
        <v>x20</v>
      </c>
      <c r="U23" s="9" t="str">
        <f>IFERROR(VLOOKUP(Q23,Calendar!$AF:$AH,3,FALSE),"")</f>
        <v/>
      </c>
    </row>
    <row r="24" spans="2:21" x14ac:dyDescent="0.25">
      <c r="B24" s="12" t="str">
        <f ca="1">IFERROR(VLOOKUP(DAY(B22)&amp;"x3",$T:$U,2,FALSE),"")</f>
        <v/>
      </c>
      <c r="C24" s="13"/>
      <c r="D24" s="12" t="str">
        <f ca="1">IFERROR(VLOOKUP(DAY(D22)&amp;"x3",$T:$U,2,FALSE),"")</f>
        <v/>
      </c>
      <c r="E24" s="13"/>
      <c r="F24" s="12" t="str">
        <f ca="1">IFERROR(VLOOKUP(DAY(F22)&amp;"x3",$T:$U,2,FALSE),"")</f>
        <v/>
      </c>
      <c r="G24" s="13"/>
      <c r="H24" s="12" t="str">
        <f ca="1">IFERROR(VLOOKUP(DAY(H22)&amp;"x3",$T:$U,2,FALSE),"")</f>
        <v/>
      </c>
      <c r="I24" s="13"/>
      <c r="J24" s="12" t="str">
        <f ca="1">IFERROR(VLOOKUP(DAY(J22)&amp;"x3",$T:$U,2,FALSE),"")</f>
        <v/>
      </c>
      <c r="K24" s="13"/>
      <c r="L24" s="12" t="str">
        <f ca="1">IFERROR(VLOOKUP(DAY(L22)&amp;"x3",$T:$U,2,FALSE),"")</f>
        <v/>
      </c>
      <c r="M24" s="13"/>
      <c r="N24" s="12" t="str">
        <f ca="1">IFERROR(VLOOKUP(DAY(N22)&amp;"x3",$T:$U,2,FALSE),"")</f>
        <v/>
      </c>
      <c r="O24" s="13"/>
      <c r="Q24" s="7" t="str">
        <f t="shared" si="0"/>
        <v>5x21</v>
      </c>
      <c r="R24" s="8" t="str">
        <f>IFERROR(VLOOKUP(Q24,Calendar!$AF:$AH,2,FALSE),"")</f>
        <v/>
      </c>
      <c r="S24" s="7" t="str">
        <f t="shared" si="1"/>
        <v/>
      </c>
      <c r="T24" s="8" t="str">
        <f>S24&amp;"x"&amp;COUNTIF($S$3:S24,S24)</f>
        <v>x21</v>
      </c>
      <c r="U24" s="9" t="str">
        <f>IFERROR(VLOOKUP(Q24,Calendar!$AF:$AH,3,FALSE),"")</f>
        <v/>
      </c>
    </row>
    <row r="25" spans="2:21" x14ac:dyDescent="0.25">
      <c r="B25" s="12" t="str">
        <f ca="1">IFERROR(VLOOKUP(DAY(B22)&amp;"x4",$T:$U,2,FALSE),"")</f>
        <v/>
      </c>
      <c r="C25" s="13"/>
      <c r="D25" s="12" t="str">
        <f ca="1">IFERROR(VLOOKUP(DAY(D22)&amp;"x4",$T:$U,2,FALSE),"")</f>
        <v/>
      </c>
      <c r="E25" s="13"/>
      <c r="F25" s="12" t="str">
        <f ca="1">IFERROR(VLOOKUP(DAY(F22)&amp;"x4",$T:$U,2,FALSE),"")</f>
        <v/>
      </c>
      <c r="G25" s="13"/>
      <c r="H25" s="12" t="str">
        <f ca="1">IFERROR(VLOOKUP(DAY(H22)&amp;"x4",$T:$U,2,FALSE),"")</f>
        <v/>
      </c>
      <c r="I25" s="13"/>
      <c r="J25" s="12" t="str">
        <f ca="1">IFERROR(VLOOKUP(DAY(J22)&amp;"x4",$T:$U,2,FALSE),"")</f>
        <v/>
      </c>
      <c r="K25" s="13"/>
      <c r="L25" s="12" t="str">
        <f ca="1">IFERROR(VLOOKUP(DAY(L22)&amp;"x4",$T:$U,2,FALSE),"")</f>
        <v/>
      </c>
      <c r="M25" s="13"/>
      <c r="N25" s="12" t="str">
        <f ca="1">IFERROR(VLOOKUP(DAY(N22)&amp;"x4",$T:$U,2,FALSE),"")</f>
        <v/>
      </c>
      <c r="O25" s="13"/>
      <c r="Q25" s="7" t="str">
        <f t="shared" si="0"/>
        <v>5x22</v>
      </c>
      <c r="R25" s="8" t="str">
        <f>IFERROR(VLOOKUP(Q25,Calendar!$AF:$AH,2,FALSE),"")</f>
        <v/>
      </c>
      <c r="S25" s="7" t="str">
        <f t="shared" si="1"/>
        <v/>
      </c>
      <c r="T25" s="8" t="str">
        <f>S25&amp;"x"&amp;COUNTIF($S$3:S25,S25)</f>
        <v>x22</v>
      </c>
      <c r="U25" s="9" t="str">
        <f>IFERROR(VLOOKUP(Q25,Calendar!$AF:$AH,3,FALSE),"")</f>
        <v/>
      </c>
    </row>
    <row r="26" spans="2:21" x14ac:dyDescent="0.25">
      <c r="B26" s="12" t="str">
        <f ca="1">IFERROR(VLOOKUP(DAY(B22)&amp;"x5",$T:$U,2,FALSE),"")</f>
        <v/>
      </c>
      <c r="C26" s="13"/>
      <c r="D26" s="12" t="str">
        <f ca="1">IFERROR(VLOOKUP(DAY(D22)&amp;"x5",$T:$U,2,FALSE),"")</f>
        <v/>
      </c>
      <c r="E26" s="13"/>
      <c r="F26" s="12" t="str">
        <f ca="1">IFERROR(VLOOKUP(DAY(F22)&amp;"x5",$T:$U,2,FALSE),"")</f>
        <v/>
      </c>
      <c r="G26" s="13"/>
      <c r="H26" s="12" t="str">
        <f ca="1">IFERROR(VLOOKUP(DAY(H22)&amp;"x5",$T:$U,2,FALSE),"")</f>
        <v/>
      </c>
      <c r="I26" s="13"/>
      <c r="J26" s="12" t="str">
        <f ca="1">IFERROR(VLOOKUP(DAY(J22)&amp;"x5",$T:$U,2,FALSE),"")</f>
        <v/>
      </c>
      <c r="K26" s="13"/>
      <c r="L26" s="12" t="str">
        <f ca="1">IFERROR(VLOOKUP(DAY(L22)&amp;"x5",$T:$U,2,FALSE),"")</f>
        <v/>
      </c>
      <c r="M26" s="13"/>
      <c r="N26" s="12" t="str">
        <f ca="1">IFERROR(VLOOKUP(DAY(N22)&amp;"x5",$T:$U,2,FALSE),"")</f>
        <v/>
      </c>
      <c r="O26" s="13"/>
      <c r="Q26" s="7" t="str">
        <f t="shared" si="0"/>
        <v>5x23</v>
      </c>
      <c r="R26" s="8" t="str">
        <f>IFERROR(VLOOKUP(Q26,Calendar!$AF:$AH,2,FALSE),"")</f>
        <v/>
      </c>
      <c r="S26" s="7" t="str">
        <f t="shared" si="1"/>
        <v/>
      </c>
      <c r="T26" s="8" t="str">
        <f>S26&amp;"x"&amp;COUNTIF($S$3:S26,S26)</f>
        <v>x23</v>
      </c>
      <c r="U26" s="9" t="str">
        <f>IFERROR(VLOOKUP(Q26,Calendar!$AF:$AH,3,FALSE),"")</f>
        <v/>
      </c>
    </row>
    <row r="27" spans="2:21" x14ac:dyDescent="0.25">
      <c r="B27" s="14" t="str">
        <f ca="1">IFERROR(VLOOKUP(DAY(B22)&amp;"x6",$T:$U,2,FALSE),"")</f>
        <v/>
      </c>
      <c r="C27" s="15"/>
      <c r="D27" s="14" t="str">
        <f ca="1">IFERROR(VLOOKUP(DAY(D22)&amp;"x6",$T:$U,2,FALSE),"")</f>
        <v/>
      </c>
      <c r="E27" s="15"/>
      <c r="F27" s="14" t="str">
        <f ca="1">IFERROR(VLOOKUP(DAY(F22)&amp;"x6",$T:$U,2,FALSE),"")</f>
        <v/>
      </c>
      <c r="G27" s="15"/>
      <c r="H27" s="14" t="str">
        <f ca="1">IFERROR(VLOOKUP(DAY(H22)&amp;"x6",$T:$U,2,FALSE),"")</f>
        <v/>
      </c>
      <c r="I27" s="15"/>
      <c r="J27" s="14" t="str">
        <f ca="1">IFERROR(VLOOKUP(DAY(J22)&amp;"x6",$T:$U,2,FALSE),"")</f>
        <v/>
      </c>
      <c r="K27" s="15"/>
      <c r="L27" s="14" t="str">
        <f ca="1">IFERROR(VLOOKUP(DAY(L22)&amp;"x6",$T:$U,2,FALSE),"")</f>
        <v/>
      </c>
      <c r="M27" s="15"/>
      <c r="N27" s="14" t="str">
        <f ca="1">IFERROR(VLOOKUP(DAY(N22)&amp;"x6",$T:$U,2,FALSE),"")</f>
        <v/>
      </c>
      <c r="O27" s="15"/>
      <c r="Q27" s="7" t="str">
        <f t="shared" si="0"/>
        <v>5x24</v>
      </c>
      <c r="R27" s="8" t="str">
        <f>IFERROR(VLOOKUP(Q27,Calendar!$AF:$AH,2,FALSE),"")</f>
        <v/>
      </c>
      <c r="S27" s="7" t="str">
        <f t="shared" si="1"/>
        <v/>
      </c>
      <c r="T27" s="8" t="str">
        <f>S27&amp;"x"&amp;COUNTIF($S$3:S27,S27)</f>
        <v>x24</v>
      </c>
      <c r="U27" s="9" t="str">
        <f>IFERROR(VLOOKUP(Q27,Calendar!$AF:$AH,3,FALSE),"")</f>
        <v/>
      </c>
    </row>
    <row r="28" spans="2:21" ht="15" customHeight="1" x14ac:dyDescent="0.25">
      <c r="B28" s="5">
        <f ca="1">OFFSET(Calendar!K18,4,0)</f>
        <v>41420</v>
      </c>
      <c r="C28" s="6" t="str">
        <f ca="1">IFERROR(VLOOKUP(DAY(B28)&amp;"x1",$T:$U,2,FALSE),"")</f>
        <v/>
      </c>
      <c r="D28" s="5">
        <f ca="1">OFFSET(Calendar!K18,4,1)</f>
        <v>41421</v>
      </c>
      <c r="E28" s="6" t="str">
        <f ca="1">IFERROR(VLOOKUP(DAY(D28)&amp;"x1",$T:$U,2,FALSE),"")</f>
        <v/>
      </c>
      <c r="F28" s="5">
        <f ca="1">OFFSET(Calendar!K18,4,2)</f>
        <v>41422</v>
      </c>
      <c r="G28" s="6" t="str">
        <f ca="1">IFERROR(VLOOKUP(DAY(F28)&amp;"x1",$T:$U,2,FALSE),"")</f>
        <v/>
      </c>
      <c r="H28" s="5">
        <f ca="1">OFFSET(Calendar!K18,4,3)</f>
        <v>41423</v>
      </c>
      <c r="I28" s="6" t="str">
        <f ca="1">IFERROR(VLOOKUP(DAY(H28)&amp;"x1",$T:$U,2,FALSE),"")</f>
        <v/>
      </c>
      <c r="J28" s="5">
        <f ca="1">OFFSET(Calendar!K18,4,4)</f>
        <v>41424</v>
      </c>
      <c r="K28" s="6" t="str">
        <f ca="1">IFERROR(VLOOKUP(DAY(J28)&amp;"x1",$T:$U,2,FALSE),"")</f>
        <v/>
      </c>
      <c r="L28" s="5">
        <f ca="1">OFFSET(Calendar!K18,4,5)</f>
        <v>41425</v>
      </c>
      <c r="M28" s="6" t="str">
        <f ca="1">IFERROR(VLOOKUP(DAY(L28)&amp;"x1",$T:$U,2,FALSE),"")</f>
        <v/>
      </c>
      <c r="N28" s="5" t="str">
        <f ca="1">OFFSET(Calendar!K18,4,6)</f>
        <v/>
      </c>
      <c r="O28" s="6" t="str">
        <f ca="1">IFERROR(VLOOKUP(DAY(N28)&amp;"x1",$T:$U,2,FALSE),"")</f>
        <v/>
      </c>
      <c r="Q28" s="7" t="str">
        <f t="shared" si="0"/>
        <v>5x25</v>
      </c>
      <c r="R28" s="8" t="str">
        <f>IFERROR(VLOOKUP(Q28,Calendar!$AF:$AH,2,FALSE),"")</f>
        <v/>
      </c>
      <c r="S28" s="7" t="str">
        <f t="shared" si="1"/>
        <v/>
      </c>
      <c r="T28" s="8" t="str">
        <f>S28&amp;"x"&amp;COUNTIF($S$3:S28,S28)</f>
        <v>x25</v>
      </c>
      <c r="U28" s="9" t="str">
        <f>IFERROR(VLOOKUP(Q28,Calendar!$AF:$AH,3,FALSE),"")</f>
        <v/>
      </c>
    </row>
    <row r="29" spans="2:21" ht="15" customHeight="1" x14ac:dyDescent="0.25">
      <c r="B29" s="10"/>
      <c r="C29" s="11" t="str">
        <f ca="1">IFERROR(VLOOKUP(DAY(B28)&amp;"x2",$T:$U,2,FALSE),"")</f>
        <v/>
      </c>
      <c r="D29" s="10"/>
      <c r="E29" s="11" t="str">
        <f ca="1">IFERROR(VLOOKUP(DAY(D28)&amp;"x2",$T:$U,2,FALSE),"")</f>
        <v/>
      </c>
      <c r="F29" s="10"/>
      <c r="G29" s="11" t="str">
        <f ca="1">IFERROR(VLOOKUP(DAY(F28)&amp;"x2",$T:$U,2,FALSE),"")</f>
        <v/>
      </c>
      <c r="H29" s="10"/>
      <c r="I29" s="11" t="str">
        <f ca="1">IFERROR(VLOOKUP(DAY(H28)&amp;"x2",$T:$U,2,FALSE),"")</f>
        <v/>
      </c>
      <c r="J29" s="10"/>
      <c r="K29" s="11" t="str">
        <f ca="1">IFERROR(VLOOKUP(DAY(J28)&amp;"x2",$T:$U,2,FALSE),"")</f>
        <v/>
      </c>
      <c r="L29" s="10"/>
      <c r="M29" s="11" t="str">
        <f ca="1">IFERROR(VLOOKUP(DAY(L28)&amp;"x2",$T:$U,2,FALSE),"")</f>
        <v/>
      </c>
      <c r="N29" s="10"/>
      <c r="O29" s="11" t="str">
        <f ca="1">IFERROR(VLOOKUP(DAY(N28)&amp;"x2",$T:$U,2,FALSE),"")</f>
        <v/>
      </c>
      <c r="Q29" s="7" t="str">
        <f t="shared" si="0"/>
        <v>5x26</v>
      </c>
      <c r="R29" s="8" t="str">
        <f>IFERROR(VLOOKUP(Q29,Calendar!$AF:$AH,2,FALSE),"")</f>
        <v/>
      </c>
      <c r="S29" s="7" t="str">
        <f t="shared" si="1"/>
        <v/>
      </c>
      <c r="T29" s="8" t="str">
        <f>S29&amp;"x"&amp;COUNTIF($S$3:S29,S29)</f>
        <v>x26</v>
      </c>
      <c r="U29" s="9" t="str">
        <f>IFERROR(VLOOKUP(Q29,Calendar!$AF:$AH,3,FALSE),"")</f>
        <v/>
      </c>
    </row>
    <row r="30" spans="2:21" x14ac:dyDescent="0.25">
      <c r="B30" s="12" t="str">
        <f ca="1">IFERROR(VLOOKUP(DAY(B28)&amp;"x3",$T:$U,2,FALSE),"")</f>
        <v/>
      </c>
      <c r="C30" s="13"/>
      <c r="D30" s="12" t="str">
        <f ca="1">IFERROR(VLOOKUP(DAY(D28)&amp;"x3",$T:$U,2,FALSE),"")</f>
        <v/>
      </c>
      <c r="E30" s="13"/>
      <c r="F30" s="12" t="str">
        <f ca="1">IFERROR(VLOOKUP(DAY(F28)&amp;"x3",$T:$U,2,FALSE),"")</f>
        <v/>
      </c>
      <c r="G30" s="13"/>
      <c r="H30" s="12" t="str">
        <f ca="1">IFERROR(VLOOKUP(DAY(H28)&amp;"x3",$T:$U,2,FALSE),"")</f>
        <v/>
      </c>
      <c r="I30" s="13"/>
      <c r="J30" s="12" t="str">
        <f ca="1">IFERROR(VLOOKUP(DAY(J28)&amp;"x3",$T:$U,2,FALSE),"")</f>
        <v/>
      </c>
      <c r="K30" s="13"/>
      <c r="L30" s="12" t="str">
        <f ca="1">IFERROR(VLOOKUP(DAY(L28)&amp;"x3",$T:$U,2,FALSE),"")</f>
        <v/>
      </c>
      <c r="M30" s="13"/>
      <c r="N30" s="12" t="str">
        <f ca="1">IFERROR(VLOOKUP(DAY(N28)&amp;"x3",$T:$U,2,FALSE),"")</f>
        <v/>
      </c>
      <c r="O30" s="13"/>
      <c r="Q30" s="7" t="str">
        <f t="shared" si="0"/>
        <v>5x27</v>
      </c>
      <c r="R30" s="8" t="str">
        <f>IFERROR(VLOOKUP(Q30,Calendar!$AF:$AH,2,FALSE),"")</f>
        <v/>
      </c>
      <c r="S30" s="7" t="str">
        <f t="shared" si="1"/>
        <v/>
      </c>
      <c r="T30" s="8" t="str">
        <f>S30&amp;"x"&amp;COUNTIF($S$3:S30,S30)</f>
        <v>x27</v>
      </c>
      <c r="U30" s="9" t="str">
        <f>IFERROR(VLOOKUP(Q30,Calendar!$AF:$AH,3,FALSE),"")</f>
        <v/>
      </c>
    </row>
    <row r="31" spans="2:21" x14ac:dyDescent="0.25">
      <c r="B31" s="12" t="str">
        <f ca="1">IFERROR(VLOOKUP(DAY(B28)&amp;"x4",$T:$U,2,FALSE),"")</f>
        <v/>
      </c>
      <c r="C31" s="13"/>
      <c r="D31" s="12" t="str">
        <f ca="1">IFERROR(VLOOKUP(DAY(D28)&amp;"x4",$T:$U,2,FALSE),"")</f>
        <v/>
      </c>
      <c r="E31" s="13"/>
      <c r="F31" s="12" t="str">
        <f ca="1">IFERROR(VLOOKUP(DAY(F28)&amp;"x4",$T:$U,2,FALSE),"")</f>
        <v/>
      </c>
      <c r="G31" s="13"/>
      <c r="H31" s="12" t="str">
        <f ca="1">IFERROR(VLOOKUP(DAY(H28)&amp;"x4",$T:$U,2,FALSE),"")</f>
        <v/>
      </c>
      <c r="I31" s="13"/>
      <c r="J31" s="12" t="str">
        <f ca="1">IFERROR(VLOOKUP(DAY(J28)&amp;"x4",$T:$U,2,FALSE),"")</f>
        <v/>
      </c>
      <c r="K31" s="13"/>
      <c r="L31" s="12" t="str">
        <f ca="1">IFERROR(VLOOKUP(DAY(L28)&amp;"x4",$T:$U,2,FALSE),"")</f>
        <v/>
      </c>
      <c r="M31" s="13"/>
      <c r="N31" s="12" t="str">
        <f ca="1">IFERROR(VLOOKUP(DAY(N28)&amp;"x4",$T:$U,2,FALSE),"")</f>
        <v/>
      </c>
      <c r="O31" s="13"/>
      <c r="Q31" s="7" t="str">
        <f t="shared" si="0"/>
        <v>5x28</v>
      </c>
      <c r="R31" s="8" t="str">
        <f>IFERROR(VLOOKUP(Q31,Calendar!$AF:$AH,2,FALSE),"")</f>
        <v/>
      </c>
      <c r="S31" s="7" t="str">
        <f t="shared" si="1"/>
        <v/>
      </c>
      <c r="T31" s="8" t="str">
        <f>S31&amp;"x"&amp;COUNTIF($S$3:S31,S31)</f>
        <v>x28</v>
      </c>
      <c r="U31" s="9" t="str">
        <f>IFERROR(VLOOKUP(Q31,Calendar!$AF:$AH,3,FALSE),"")</f>
        <v/>
      </c>
    </row>
    <row r="32" spans="2:21" x14ac:dyDescent="0.25">
      <c r="B32" s="12" t="str">
        <f ca="1">IFERROR(VLOOKUP(DAY(B28)&amp;"x5",$T:$U,2,FALSE),"")</f>
        <v/>
      </c>
      <c r="C32" s="13"/>
      <c r="D32" s="12" t="str">
        <f ca="1">IFERROR(VLOOKUP(DAY(D28)&amp;"x5",$T:$U,2,FALSE),"")</f>
        <v/>
      </c>
      <c r="E32" s="13"/>
      <c r="F32" s="12" t="str">
        <f ca="1">IFERROR(VLOOKUP(DAY(F28)&amp;"x5",$T:$U,2,FALSE),"")</f>
        <v/>
      </c>
      <c r="G32" s="13"/>
      <c r="H32" s="12" t="str">
        <f ca="1">IFERROR(VLOOKUP(DAY(H28)&amp;"x5",$T:$U,2,FALSE),"")</f>
        <v/>
      </c>
      <c r="I32" s="13"/>
      <c r="J32" s="12" t="str">
        <f ca="1">IFERROR(VLOOKUP(DAY(J28)&amp;"x5",$T:$U,2,FALSE),"")</f>
        <v/>
      </c>
      <c r="K32" s="13"/>
      <c r="L32" s="12" t="str">
        <f ca="1">IFERROR(VLOOKUP(DAY(L28)&amp;"x5",$T:$U,2,FALSE),"")</f>
        <v/>
      </c>
      <c r="M32" s="13"/>
      <c r="N32" s="12" t="str">
        <f ca="1">IFERROR(VLOOKUP(DAY(N28)&amp;"x5",$T:$U,2,FALSE),"")</f>
        <v/>
      </c>
      <c r="O32" s="13"/>
      <c r="Q32" s="7" t="str">
        <f t="shared" si="0"/>
        <v>5x29</v>
      </c>
      <c r="R32" s="8" t="str">
        <f>IFERROR(VLOOKUP(Q32,Calendar!$AF:$AH,2,FALSE),"")</f>
        <v/>
      </c>
      <c r="S32" s="7" t="str">
        <f t="shared" si="1"/>
        <v/>
      </c>
      <c r="T32" s="8" t="str">
        <f>S32&amp;"x"&amp;COUNTIF($S$3:S32,S32)</f>
        <v>x29</v>
      </c>
      <c r="U32" s="9" t="str">
        <f>IFERROR(VLOOKUP(Q32,Calendar!$AF:$AH,3,FALSE),"")</f>
        <v/>
      </c>
    </row>
    <row r="33" spans="2:21" x14ac:dyDescent="0.25">
      <c r="B33" s="14" t="str">
        <f ca="1">IFERROR(VLOOKUP(DAY(B28)&amp;"x6",$T:$U,2,FALSE),"")</f>
        <v/>
      </c>
      <c r="C33" s="15"/>
      <c r="D33" s="14" t="str">
        <f ca="1">IFERROR(VLOOKUP(DAY(D28)&amp;"x6",$T:$U,2,FALSE),"")</f>
        <v/>
      </c>
      <c r="E33" s="15"/>
      <c r="F33" s="14" t="str">
        <f ca="1">IFERROR(VLOOKUP(DAY(F28)&amp;"x6",$T:$U,2,FALSE),"")</f>
        <v/>
      </c>
      <c r="G33" s="15"/>
      <c r="H33" s="14" t="str">
        <f ca="1">IFERROR(VLOOKUP(DAY(H28)&amp;"x6",$T:$U,2,FALSE),"")</f>
        <v/>
      </c>
      <c r="I33" s="15"/>
      <c r="J33" s="14" t="str">
        <f ca="1">IFERROR(VLOOKUP(DAY(J28)&amp;"x6",$T:$U,2,FALSE),"")</f>
        <v/>
      </c>
      <c r="K33" s="15"/>
      <c r="L33" s="14" t="str">
        <f ca="1">IFERROR(VLOOKUP(DAY(L28)&amp;"x6",$T:$U,2,FALSE),"")</f>
        <v/>
      </c>
      <c r="M33" s="15"/>
      <c r="N33" s="14" t="str">
        <f ca="1">IFERROR(VLOOKUP(DAY(N28)&amp;"x6",$T:$U,2,FALSE),"")</f>
        <v/>
      </c>
      <c r="O33" s="15"/>
      <c r="Q33" s="7" t="str">
        <f t="shared" si="0"/>
        <v>5x30</v>
      </c>
      <c r="R33" s="8" t="str">
        <f>IFERROR(VLOOKUP(Q33,Calendar!$AF:$AH,2,FALSE),"")</f>
        <v/>
      </c>
      <c r="S33" s="7" t="str">
        <f t="shared" si="1"/>
        <v/>
      </c>
      <c r="T33" s="8" t="str">
        <f>S33&amp;"x"&amp;COUNTIF($S$3:S33,S33)</f>
        <v>x30</v>
      </c>
      <c r="U33" s="9" t="str">
        <f>IFERROR(VLOOKUP(Q33,Calendar!$AF:$AH,3,FALSE),"")</f>
        <v/>
      </c>
    </row>
    <row r="34" spans="2:21" ht="15" customHeight="1" x14ac:dyDescent="0.25">
      <c r="B34" s="5" t="str">
        <f ca="1">OFFSET(Calendar!K18,5,0)</f>
        <v/>
      </c>
      <c r="C34" s="6" t="str">
        <f ca="1">IFERROR(VLOOKUP(DAY(B34)&amp;"x1",$T:$U,2,FALSE),"")</f>
        <v/>
      </c>
      <c r="D34" s="5" t="str">
        <f ca="1">OFFSET(Calendar!K18,5,1)</f>
        <v/>
      </c>
      <c r="E34" s="6" t="str">
        <f ca="1">IFERROR(VLOOKUP(DAY(D34)&amp;"x1",$T:$U,2,FALSE),"")</f>
        <v/>
      </c>
      <c r="F34" s="5" t="str">
        <f ca="1">OFFSET(Calendar!K18,5,2)</f>
        <v/>
      </c>
      <c r="G34" s="6" t="str">
        <f ca="1">IFERROR(VLOOKUP(DAY(F34)&amp;"x1",$T:$U,2,FALSE),"")</f>
        <v/>
      </c>
      <c r="H34" s="5" t="str">
        <f ca="1">OFFSET(Calendar!K18,5,3)</f>
        <v/>
      </c>
      <c r="I34" s="6" t="str">
        <f ca="1">IFERROR(VLOOKUP(DAY(H34)&amp;"x1",$T:$U,2,FALSE),"")</f>
        <v/>
      </c>
      <c r="J34" s="5" t="str">
        <f ca="1">OFFSET(Calendar!K18,5,4)</f>
        <v/>
      </c>
      <c r="K34" s="6" t="str">
        <f ca="1">IFERROR(VLOOKUP(DAY(J34)&amp;"x1",$T:$U,2,FALSE),"")</f>
        <v/>
      </c>
      <c r="L34" s="5" t="str">
        <f ca="1">OFFSET(Calendar!K18,5,5)</f>
        <v/>
      </c>
      <c r="M34" s="6" t="str">
        <f ca="1">IFERROR(VLOOKUP(DAY(L34)&amp;"x1",$T:$U,2,FALSE),"")</f>
        <v/>
      </c>
      <c r="N34" s="5" t="str">
        <f ca="1">OFFSET(Calendar!K18,5,6)</f>
        <v/>
      </c>
      <c r="O34" s="6" t="str">
        <f ca="1">IFERROR(VLOOKUP(DAY(N34)&amp;"x1",$T:$U,2,FALSE),"")</f>
        <v/>
      </c>
      <c r="Q34" s="7" t="str">
        <f t="shared" si="0"/>
        <v>5x31</v>
      </c>
      <c r="R34" s="8" t="str">
        <f>IFERROR(VLOOKUP(Q34,Calendar!$AF:$AH,2,FALSE),"")</f>
        <v/>
      </c>
      <c r="S34" s="7" t="str">
        <f t="shared" si="1"/>
        <v/>
      </c>
      <c r="T34" s="8" t="str">
        <f>S34&amp;"x"&amp;COUNTIF($S$3:S34,S34)</f>
        <v>x31</v>
      </c>
      <c r="U34" s="9" t="str">
        <f>IFERROR(VLOOKUP(Q34,Calendar!$AF:$AH,3,FALSE),"")</f>
        <v/>
      </c>
    </row>
    <row r="35" spans="2:21" ht="15" customHeight="1" x14ac:dyDescent="0.25">
      <c r="B35" s="10"/>
      <c r="C35" s="11" t="str">
        <f ca="1">IFERROR(VLOOKUP(DAY(B34)&amp;"x2",$T:$U,2,FALSE),"")</f>
        <v/>
      </c>
      <c r="D35" s="10"/>
      <c r="E35" s="11" t="str">
        <f ca="1">IFERROR(VLOOKUP(DAY(D34)&amp;"x2",$T:$U,2,FALSE),"")</f>
        <v/>
      </c>
      <c r="F35" s="10"/>
      <c r="G35" s="11" t="str">
        <f ca="1">IFERROR(VLOOKUP(DAY(F34)&amp;"x2",$T:$U,2,FALSE),"")</f>
        <v/>
      </c>
      <c r="H35" s="10"/>
      <c r="I35" s="11" t="str">
        <f ca="1">IFERROR(VLOOKUP(DAY(H34)&amp;"x2",$T:$U,2,FALSE),"")</f>
        <v/>
      </c>
      <c r="J35" s="10"/>
      <c r="K35" s="11" t="str">
        <f ca="1">IFERROR(VLOOKUP(DAY(J34)&amp;"x2",$T:$U,2,FALSE),"")</f>
        <v/>
      </c>
      <c r="L35" s="10"/>
      <c r="M35" s="11" t="str">
        <f ca="1">IFERROR(VLOOKUP(DAY(L34)&amp;"x2",$T:$U,2,FALSE),"")</f>
        <v/>
      </c>
      <c r="N35" s="10"/>
      <c r="O35" s="11" t="str">
        <f ca="1">IFERROR(VLOOKUP(DAY(N34)&amp;"x2",$T:$U,2,FALSE),"")</f>
        <v/>
      </c>
      <c r="Q35" s="7" t="str">
        <f t="shared" si="0"/>
        <v>5x32</v>
      </c>
      <c r="R35" s="8" t="str">
        <f>IFERROR(VLOOKUP(Q35,Calendar!$AF:$AH,2,FALSE),"")</f>
        <v/>
      </c>
      <c r="S35" s="7" t="str">
        <f t="shared" si="1"/>
        <v/>
      </c>
      <c r="T35" s="8" t="str">
        <f>S35&amp;"x"&amp;COUNTIF($S$3:S35,S35)</f>
        <v>x32</v>
      </c>
      <c r="U35" s="9" t="str">
        <f>IFERROR(VLOOKUP(Q35,Calendar!$AF:$AH,3,FALSE),"")</f>
        <v/>
      </c>
    </row>
    <row r="36" spans="2:21" x14ac:dyDescent="0.25">
      <c r="B36" s="12" t="str">
        <f ca="1">IFERROR(VLOOKUP(DAY(B34)&amp;"x3",$T:$U,2,FALSE),"")</f>
        <v/>
      </c>
      <c r="C36" s="13"/>
      <c r="D36" s="12" t="str">
        <f ca="1">IFERROR(VLOOKUP(DAY(D34)&amp;"x3",$T:$U,2,FALSE),"")</f>
        <v/>
      </c>
      <c r="E36" s="13"/>
      <c r="F36" s="12" t="str">
        <f ca="1">IFERROR(VLOOKUP(DAY(F34)&amp;"x3",$T:$U,2,FALSE),"")</f>
        <v/>
      </c>
      <c r="G36" s="13"/>
      <c r="H36" s="12" t="str">
        <f ca="1">IFERROR(VLOOKUP(DAY(H34)&amp;"x3",$T:$U,2,FALSE),"")</f>
        <v/>
      </c>
      <c r="I36" s="13"/>
      <c r="J36" s="12" t="str">
        <f ca="1">IFERROR(VLOOKUP(DAY(J34)&amp;"x3",$T:$U,2,FALSE),"")</f>
        <v/>
      </c>
      <c r="K36" s="13"/>
      <c r="L36" s="12" t="str">
        <f ca="1">IFERROR(VLOOKUP(DAY(L34)&amp;"x3",$T:$U,2,FALSE),"")</f>
        <v/>
      </c>
      <c r="M36" s="13"/>
      <c r="N36" s="12" t="str">
        <f ca="1">IFERROR(VLOOKUP(DAY(N34)&amp;"x3",$T:$U,2,FALSE),"")</f>
        <v/>
      </c>
      <c r="O36" s="13"/>
      <c r="Q36" s="7" t="str">
        <f t="shared" si="0"/>
        <v>5x33</v>
      </c>
      <c r="R36" s="8" t="str">
        <f>IFERROR(VLOOKUP(Q36,Calendar!$AF:$AH,2,FALSE),"")</f>
        <v/>
      </c>
      <c r="S36" s="7" t="str">
        <f t="shared" si="1"/>
        <v/>
      </c>
      <c r="T36" s="8" t="str">
        <f>S36&amp;"x"&amp;COUNTIF($S$3:S36,S36)</f>
        <v>x33</v>
      </c>
      <c r="U36" s="9" t="str">
        <f>IFERROR(VLOOKUP(Q36,Calendar!$AF:$AH,3,FALSE),"")</f>
        <v/>
      </c>
    </row>
    <row r="37" spans="2:21" x14ac:dyDescent="0.25">
      <c r="B37" s="12" t="str">
        <f ca="1">IFERROR(VLOOKUP(DAY(B34)&amp;"x4",$T:$U,2,FALSE),"")</f>
        <v/>
      </c>
      <c r="C37" s="13"/>
      <c r="D37" s="12" t="str">
        <f ca="1">IFERROR(VLOOKUP(DAY(D34)&amp;"x4",$T:$U,2,FALSE),"")</f>
        <v/>
      </c>
      <c r="E37" s="13"/>
      <c r="F37" s="12" t="str">
        <f ca="1">IFERROR(VLOOKUP(DAY(F34)&amp;"x4",$T:$U,2,FALSE),"")</f>
        <v/>
      </c>
      <c r="G37" s="13"/>
      <c r="H37" s="12" t="str">
        <f ca="1">IFERROR(VLOOKUP(DAY(H34)&amp;"x4",$T:$U,2,FALSE),"")</f>
        <v/>
      </c>
      <c r="I37" s="13"/>
      <c r="J37" s="12" t="str">
        <f ca="1">IFERROR(VLOOKUP(DAY(J34)&amp;"x4",$T:$U,2,FALSE),"")</f>
        <v/>
      </c>
      <c r="K37" s="13"/>
      <c r="L37" s="12" t="str">
        <f ca="1">IFERROR(VLOOKUP(DAY(L34)&amp;"x4",$T:$U,2,FALSE),"")</f>
        <v/>
      </c>
      <c r="M37" s="13"/>
      <c r="N37" s="12" t="str">
        <f ca="1">IFERROR(VLOOKUP(DAY(N34)&amp;"x4",$T:$U,2,FALSE),"")</f>
        <v/>
      </c>
      <c r="O37" s="13"/>
      <c r="Q37" s="7" t="str">
        <f t="shared" si="0"/>
        <v>5x34</v>
      </c>
      <c r="R37" s="8" t="str">
        <f>IFERROR(VLOOKUP(Q37,Calendar!$AF:$AH,2,FALSE),"")</f>
        <v/>
      </c>
      <c r="S37" s="7" t="str">
        <f t="shared" si="1"/>
        <v/>
      </c>
      <c r="T37" s="8" t="str">
        <f>S37&amp;"x"&amp;COUNTIF($S$3:S37,S37)</f>
        <v>x34</v>
      </c>
      <c r="U37" s="9" t="str">
        <f>IFERROR(VLOOKUP(Q37,Calendar!$AF:$AH,3,FALSE),"")</f>
        <v/>
      </c>
    </row>
    <row r="38" spans="2:21" x14ac:dyDescent="0.25">
      <c r="B38" s="12" t="str">
        <f ca="1">IFERROR(VLOOKUP(DAY(B34)&amp;"x5",$T:$U,2,FALSE),"")</f>
        <v/>
      </c>
      <c r="C38" s="13"/>
      <c r="D38" s="12" t="str">
        <f ca="1">IFERROR(VLOOKUP(DAY(D34)&amp;"x5",$T:$U,2,FALSE),"")</f>
        <v/>
      </c>
      <c r="E38" s="13"/>
      <c r="F38" s="12" t="str">
        <f ca="1">IFERROR(VLOOKUP(DAY(F34)&amp;"x5",$T:$U,2,FALSE),"")</f>
        <v/>
      </c>
      <c r="G38" s="13"/>
      <c r="H38" s="12" t="str">
        <f ca="1">IFERROR(VLOOKUP(DAY(H34)&amp;"x5",$T:$U,2,FALSE),"")</f>
        <v/>
      </c>
      <c r="I38" s="13"/>
      <c r="J38" s="12" t="str">
        <f ca="1">IFERROR(VLOOKUP(DAY(J34)&amp;"x5",$T:$U,2,FALSE),"")</f>
        <v/>
      </c>
      <c r="K38" s="13"/>
      <c r="L38" s="12" t="str">
        <f ca="1">IFERROR(VLOOKUP(DAY(L34)&amp;"x5",$T:$U,2,FALSE),"")</f>
        <v/>
      </c>
      <c r="M38" s="13"/>
      <c r="N38" s="12" t="str">
        <f ca="1">IFERROR(VLOOKUP(DAY(N34)&amp;"x5",$T:$U,2,FALSE),"")</f>
        <v/>
      </c>
      <c r="O38" s="13"/>
      <c r="Q38" s="7" t="str">
        <f t="shared" si="0"/>
        <v>5x35</v>
      </c>
      <c r="R38" s="8" t="str">
        <f>IFERROR(VLOOKUP(Q38,Calendar!$AF:$AH,2,FALSE),"")</f>
        <v/>
      </c>
      <c r="S38" s="7" t="str">
        <f t="shared" si="1"/>
        <v/>
      </c>
      <c r="T38" s="8" t="str">
        <f>S38&amp;"x"&amp;COUNTIF($S$3:S38,S38)</f>
        <v>x35</v>
      </c>
      <c r="U38" s="9" t="str">
        <f>IFERROR(VLOOKUP(Q38,Calendar!$AF:$AH,3,FALSE),"")</f>
        <v/>
      </c>
    </row>
    <row r="39" spans="2:21" x14ac:dyDescent="0.25">
      <c r="B39" s="14" t="str">
        <f ca="1">IFERROR(VLOOKUP(DAY(B34)&amp;"x6",$T:$U,2,FALSE),"")</f>
        <v/>
      </c>
      <c r="C39" s="15"/>
      <c r="D39" s="14" t="str">
        <f ca="1">IFERROR(VLOOKUP(DAY(D34)&amp;"x6",$T:$U,2,FALSE),"")</f>
        <v/>
      </c>
      <c r="E39" s="15"/>
      <c r="F39" s="14" t="str">
        <f ca="1">IFERROR(VLOOKUP(DAY(F34)&amp;"x6",$T:$U,2,FALSE),"")</f>
        <v/>
      </c>
      <c r="G39" s="15"/>
      <c r="H39" s="14" t="str">
        <f ca="1">IFERROR(VLOOKUP(DAY(H34)&amp;"x6",$T:$U,2,FALSE),"")</f>
        <v/>
      </c>
      <c r="I39" s="15"/>
      <c r="J39" s="14" t="str">
        <f ca="1">IFERROR(VLOOKUP(DAY(J34)&amp;"x6",$T:$U,2,FALSE),"")</f>
        <v/>
      </c>
      <c r="K39" s="15"/>
      <c r="L39" s="14" t="str">
        <f ca="1">IFERROR(VLOOKUP(DAY(L34)&amp;"x6",$T:$U,2,FALSE),"")</f>
        <v/>
      </c>
      <c r="M39" s="15"/>
      <c r="N39" s="14" t="str">
        <f ca="1">IFERROR(VLOOKUP(DAY(N34)&amp;"x6",$T:$U,2,FALSE),"")</f>
        <v/>
      </c>
      <c r="O39" s="15"/>
      <c r="Q39" s="7" t="str">
        <f t="shared" si="0"/>
        <v>5x36</v>
      </c>
      <c r="R39" s="8" t="str">
        <f>IFERROR(VLOOKUP(Q39,Calendar!$AF:$AH,2,FALSE),"")</f>
        <v/>
      </c>
      <c r="S39" s="7" t="str">
        <f t="shared" si="1"/>
        <v/>
      </c>
      <c r="T39" s="8" t="str">
        <f>S39&amp;"x"&amp;COUNTIF($S$3:S39,S39)</f>
        <v>x36</v>
      </c>
      <c r="U39" s="9" t="str">
        <f>IFERROR(VLOOKUP(Q39,Calendar!$AF:$AH,3,FALSE),"")</f>
        <v/>
      </c>
    </row>
  </sheetData>
  <sheetProtection sheet="1" objects="1" scenarios="1"/>
  <mergeCells count="218">
    <mergeCell ref="N38:O38"/>
    <mergeCell ref="B39:C39"/>
    <mergeCell ref="D39:E39"/>
    <mergeCell ref="F39:G39"/>
    <mergeCell ref="H39:I39"/>
    <mergeCell ref="J39:K39"/>
    <mergeCell ref="L39:M39"/>
    <mergeCell ref="N39:O39"/>
    <mergeCell ref="B38:C38"/>
    <mergeCell ref="D38:E38"/>
    <mergeCell ref="F38:G38"/>
    <mergeCell ref="H38:I38"/>
    <mergeCell ref="J38:K38"/>
    <mergeCell ref="L38:M38"/>
    <mergeCell ref="N36:O36"/>
    <mergeCell ref="B37:C37"/>
    <mergeCell ref="D37:E37"/>
    <mergeCell ref="F37:G37"/>
    <mergeCell ref="H37:I37"/>
    <mergeCell ref="J37:K37"/>
    <mergeCell ref="L37:M37"/>
    <mergeCell ref="N37:O37"/>
    <mergeCell ref="B36:C36"/>
    <mergeCell ref="D36:E36"/>
    <mergeCell ref="F36:G36"/>
    <mergeCell ref="H36:I36"/>
    <mergeCell ref="J36:K36"/>
    <mergeCell ref="L36:M36"/>
    <mergeCell ref="N33:O33"/>
    <mergeCell ref="B34:B35"/>
    <mergeCell ref="D34:D35"/>
    <mergeCell ref="F34:F35"/>
    <mergeCell ref="H34:H35"/>
    <mergeCell ref="J34:J35"/>
    <mergeCell ref="L34:L35"/>
    <mergeCell ref="N34:N35"/>
    <mergeCell ref="B33:C33"/>
    <mergeCell ref="D33:E33"/>
    <mergeCell ref="F33:G33"/>
    <mergeCell ref="H33:I33"/>
    <mergeCell ref="J33:K33"/>
    <mergeCell ref="L33:M33"/>
    <mergeCell ref="N31:O31"/>
    <mergeCell ref="B32:C32"/>
    <mergeCell ref="D32:E32"/>
    <mergeCell ref="F32:G32"/>
    <mergeCell ref="H32:I32"/>
    <mergeCell ref="J32:K32"/>
    <mergeCell ref="L32:M32"/>
    <mergeCell ref="N32:O32"/>
    <mergeCell ref="B31:C31"/>
    <mergeCell ref="D31:E31"/>
    <mergeCell ref="F31:G31"/>
    <mergeCell ref="H31:I31"/>
    <mergeCell ref="J31:K31"/>
    <mergeCell ref="L31:M31"/>
    <mergeCell ref="N28:N29"/>
    <mergeCell ref="B30:C30"/>
    <mergeCell ref="D30:E30"/>
    <mergeCell ref="F30:G30"/>
    <mergeCell ref="H30:I30"/>
    <mergeCell ref="J30:K30"/>
    <mergeCell ref="L30:M30"/>
    <mergeCell ref="N30:O30"/>
    <mergeCell ref="B28:B29"/>
    <mergeCell ref="D28:D29"/>
    <mergeCell ref="F28:F29"/>
    <mergeCell ref="H28:H29"/>
    <mergeCell ref="J28:J29"/>
    <mergeCell ref="L28:L29"/>
    <mergeCell ref="N26:O26"/>
    <mergeCell ref="B27:C27"/>
    <mergeCell ref="D27:E27"/>
    <mergeCell ref="F27:G27"/>
    <mergeCell ref="H27:I27"/>
    <mergeCell ref="J27:K27"/>
    <mergeCell ref="L27:M27"/>
    <mergeCell ref="N27:O27"/>
    <mergeCell ref="B26:C26"/>
    <mergeCell ref="D26:E26"/>
    <mergeCell ref="F26:G26"/>
    <mergeCell ref="H26:I26"/>
    <mergeCell ref="J26:K26"/>
    <mergeCell ref="L26:M26"/>
    <mergeCell ref="N24:O24"/>
    <mergeCell ref="B25:C25"/>
    <mergeCell ref="D25:E25"/>
    <mergeCell ref="F25:G25"/>
    <mergeCell ref="H25:I25"/>
    <mergeCell ref="J25:K25"/>
    <mergeCell ref="L25:M25"/>
    <mergeCell ref="N25:O25"/>
    <mergeCell ref="B24:C24"/>
    <mergeCell ref="D24:E24"/>
    <mergeCell ref="F24:G24"/>
    <mergeCell ref="H24:I24"/>
    <mergeCell ref="J24:K24"/>
    <mergeCell ref="L24:M24"/>
    <mergeCell ref="N21:O21"/>
    <mergeCell ref="B22:B23"/>
    <mergeCell ref="D22:D23"/>
    <mergeCell ref="F22:F23"/>
    <mergeCell ref="H22:H23"/>
    <mergeCell ref="J22:J23"/>
    <mergeCell ref="L22:L23"/>
    <mergeCell ref="N22:N23"/>
    <mergeCell ref="B21:C21"/>
    <mergeCell ref="D21:E21"/>
    <mergeCell ref="F21:G21"/>
    <mergeCell ref="H21:I21"/>
    <mergeCell ref="J21:K21"/>
    <mergeCell ref="L21:M21"/>
    <mergeCell ref="N19:O19"/>
    <mergeCell ref="B20:C20"/>
    <mergeCell ref="D20:E20"/>
    <mergeCell ref="F20:G20"/>
    <mergeCell ref="H20:I20"/>
    <mergeCell ref="J20:K20"/>
    <mergeCell ref="L20:M20"/>
    <mergeCell ref="N20:O20"/>
    <mergeCell ref="B19:C19"/>
    <mergeCell ref="D19:E19"/>
    <mergeCell ref="F19:G19"/>
    <mergeCell ref="H19:I19"/>
    <mergeCell ref="J19:K19"/>
    <mergeCell ref="L19:M19"/>
    <mergeCell ref="N16:N17"/>
    <mergeCell ref="B18:C18"/>
    <mergeCell ref="D18:E18"/>
    <mergeCell ref="F18:G18"/>
    <mergeCell ref="H18:I18"/>
    <mergeCell ref="J18:K18"/>
    <mergeCell ref="L18:M18"/>
    <mergeCell ref="N18:O18"/>
    <mergeCell ref="B16:B17"/>
    <mergeCell ref="D16:D17"/>
    <mergeCell ref="F16:F17"/>
    <mergeCell ref="H16:H17"/>
    <mergeCell ref="J16:J17"/>
    <mergeCell ref="L16:L17"/>
    <mergeCell ref="N14:O14"/>
    <mergeCell ref="B15:C15"/>
    <mergeCell ref="D15:E15"/>
    <mergeCell ref="F15:G15"/>
    <mergeCell ref="H15:I15"/>
    <mergeCell ref="J15:K15"/>
    <mergeCell ref="L15:M15"/>
    <mergeCell ref="N15:O15"/>
    <mergeCell ref="B14:C14"/>
    <mergeCell ref="D14:E14"/>
    <mergeCell ref="F14:G14"/>
    <mergeCell ref="H14:I14"/>
    <mergeCell ref="J14:K14"/>
    <mergeCell ref="L14:M14"/>
    <mergeCell ref="N12:O12"/>
    <mergeCell ref="B13:C13"/>
    <mergeCell ref="D13:E13"/>
    <mergeCell ref="F13:G13"/>
    <mergeCell ref="H13:I13"/>
    <mergeCell ref="J13:K13"/>
    <mergeCell ref="L13:M13"/>
    <mergeCell ref="N13:O13"/>
    <mergeCell ref="B12:C12"/>
    <mergeCell ref="D12:E12"/>
    <mergeCell ref="F12:G12"/>
    <mergeCell ref="H12:I12"/>
    <mergeCell ref="J12:K12"/>
    <mergeCell ref="L12:M12"/>
    <mergeCell ref="N9:O9"/>
    <mergeCell ref="B10:B11"/>
    <mergeCell ref="D10:D11"/>
    <mergeCell ref="F10:F11"/>
    <mergeCell ref="H10:H11"/>
    <mergeCell ref="J10:J11"/>
    <mergeCell ref="L10:L11"/>
    <mergeCell ref="N10:N11"/>
    <mergeCell ref="B9:C9"/>
    <mergeCell ref="D9:E9"/>
    <mergeCell ref="F9:G9"/>
    <mergeCell ref="H9:I9"/>
    <mergeCell ref="J9:K9"/>
    <mergeCell ref="L9:M9"/>
    <mergeCell ref="N7:O7"/>
    <mergeCell ref="B8:C8"/>
    <mergeCell ref="D8:E8"/>
    <mergeCell ref="F8:G8"/>
    <mergeCell ref="H8:I8"/>
    <mergeCell ref="J8:K8"/>
    <mergeCell ref="L8:M8"/>
    <mergeCell ref="N8:O8"/>
    <mergeCell ref="B7:C7"/>
    <mergeCell ref="D7:E7"/>
    <mergeCell ref="F7:G7"/>
    <mergeCell ref="H7:I7"/>
    <mergeCell ref="J7:K7"/>
    <mergeCell ref="L7:M7"/>
    <mergeCell ref="N4:N5"/>
    <mergeCell ref="B6:C6"/>
    <mergeCell ref="D6:E6"/>
    <mergeCell ref="F6:G6"/>
    <mergeCell ref="H6:I6"/>
    <mergeCell ref="J6:K6"/>
    <mergeCell ref="L6:M6"/>
    <mergeCell ref="N6:O6"/>
    <mergeCell ref="B4:B5"/>
    <mergeCell ref="D4:D5"/>
    <mergeCell ref="F4:F5"/>
    <mergeCell ref="H4:H5"/>
    <mergeCell ref="J4:J5"/>
    <mergeCell ref="L4:L5"/>
    <mergeCell ref="B1:O1"/>
    <mergeCell ref="B3:C3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  <pageSetup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39"/>
  <sheetViews>
    <sheetView showGridLines="0" zoomScale="80" zoomScaleNormal="80" workbookViewId="0">
      <selection activeCell="B3" sqref="B3:C3"/>
    </sheetView>
  </sheetViews>
  <sheetFormatPr defaultColWidth="3.42578125" defaultRowHeight="15" x14ac:dyDescent="0.25"/>
  <cols>
    <col min="1" max="1" width="3.42578125" style="2"/>
    <col min="2" max="2" width="5.140625" style="16" customWidth="1"/>
    <col min="3" max="3" width="20.42578125" style="16" customWidth="1"/>
    <col min="4" max="4" width="5.140625" style="16" customWidth="1"/>
    <col min="5" max="5" width="20.42578125" style="16" customWidth="1"/>
    <col min="6" max="6" width="5.140625" style="16" customWidth="1"/>
    <col min="7" max="7" width="20.42578125" style="16" customWidth="1"/>
    <col min="8" max="8" width="5.140625" style="16" customWidth="1"/>
    <col min="9" max="9" width="20.42578125" style="16" customWidth="1"/>
    <col min="10" max="10" width="5.140625" style="16" customWidth="1"/>
    <col min="11" max="11" width="20.42578125" style="16" customWidth="1"/>
    <col min="12" max="12" width="5.140625" style="16" customWidth="1"/>
    <col min="13" max="13" width="20.42578125" style="16" customWidth="1"/>
    <col min="14" max="14" width="5.140625" style="16" customWidth="1"/>
    <col min="15" max="15" width="20.42578125" style="16" customWidth="1"/>
    <col min="16" max="16" width="3.42578125" style="2"/>
    <col min="17" max="17" width="5.28515625" style="2" hidden="1" customWidth="1"/>
    <col min="18" max="18" width="8.5703125" style="2" hidden="1" customWidth="1"/>
    <col min="19" max="19" width="7.85546875" style="2" hidden="1" customWidth="1"/>
    <col min="20" max="20" width="8.5703125" style="2" hidden="1" customWidth="1"/>
    <col min="21" max="21" width="16.28515625" style="2" hidden="1" customWidth="1"/>
    <col min="22" max="16384" width="3.42578125" style="2"/>
  </cols>
  <sheetData>
    <row r="1" spans="2:21" ht="37.5" customHeight="1" x14ac:dyDescent="0.65">
      <c r="B1" s="1">
        <f ca="1">OFFSET(Calendar!T18,-2,0)</f>
        <v>41426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3" spans="2:21" ht="18.75" customHeight="1" x14ac:dyDescent="0.2">
      <c r="B3" s="3" t="str">
        <f>VLOOKUP(1,db_wd,3,FALSE)</f>
        <v>Sunday</v>
      </c>
      <c r="C3" s="3"/>
      <c r="D3" s="3" t="str">
        <f>VLOOKUP(2,db_wd,3,FALSE)</f>
        <v>Monday</v>
      </c>
      <c r="E3" s="3"/>
      <c r="F3" s="3" t="str">
        <f>VLOOKUP(3,db_wd,3,FALSE)</f>
        <v>Tuesday</v>
      </c>
      <c r="G3" s="3"/>
      <c r="H3" s="3" t="str">
        <f>VLOOKUP(4,db_wd,3,FALSE)</f>
        <v>Wednesday</v>
      </c>
      <c r="I3" s="3"/>
      <c r="J3" s="3" t="str">
        <f>VLOOKUP(5,db_wd,3,FALSE)</f>
        <v>Thursday</v>
      </c>
      <c r="K3" s="3"/>
      <c r="L3" s="3" t="str">
        <f>VLOOKUP(6,db_wd,3,FALSE)</f>
        <v>Friday</v>
      </c>
      <c r="M3" s="3"/>
      <c r="N3" s="3" t="str">
        <f>VLOOKUP(7,db_wd,3,FALSE)</f>
        <v>Saturday</v>
      </c>
      <c r="O3" s="3"/>
      <c r="Q3" s="4">
        <v>6</v>
      </c>
      <c r="R3" s="4"/>
      <c r="S3" s="4" t="s">
        <v>60</v>
      </c>
      <c r="T3" s="4"/>
      <c r="U3" s="4"/>
    </row>
    <row r="4" spans="2:21" ht="15" customHeight="1" x14ac:dyDescent="0.25">
      <c r="B4" s="5" t="str">
        <f ca="1">OFFSET(Calendar!T18,0,0)</f>
        <v/>
      </c>
      <c r="C4" s="6" t="str">
        <f ca="1">IFERROR(VLOOKUP(DAY(B4)&amp;"x1",$T:$U,2,FALSE),"")</f>
        <v/>
      </c>
      <c r="D4" s="5" t="str">
        <f ca="1">OFFSET(Calendar!T18,0,1)</f>
        <v/>
      </c>
      <c r="E4" s="6" t="str">
        <f ca="1">IFERROR(VLOOKUP(DAY(D4)&amp;"x1",$T:$U,2,FALSE),"")</f>
        <v/>
      </c>
      <c r="F4" s="5" t="str">
        <f ca="1">OFFSET(Calendar!T18,0,2)</f>
        <v/>
      </c>
      <c r="G4" s="6" t="str">
        <f ca="1">IFERROR(VLOOKUP(DAY(F4)&amp;"x1",$T:$U,2,FALSE),"")</f>
        <v/>
      </c>
      <c r="H4" s="5" t="str">
        <f ca="1">OFFSET(Calendar!T18,0,3)</f>
        <v/>
      </c>
      <c r="I4" s="6" t="str">
        <f ca="1">IFERROR(VLOOKUP(DAY(H4)&amp;"x1",$T:$U,2,FALSE),"")</f>
        <v/>
      </c>
      <c r="J4" s="5" t="str">
        <f ca="1">OFFSET(Calendar!T18,0,4)</f>
        <v/>
      </c>
      <c r="K4" s="6" t="str">
        <f ca="1">IFERROR(VLOOKUP(DAY(J4)&amp;"x1",$T:$U,2,FALSE),"")</f>
        <v/>
      </c>
      <c r="L4" s="5" t="str">
        <f ca="1">OFFSET(Calendar!T18,0,5)</f>
        <v/>
      </c>
      <c r="M4" s="6" t="str">
        <f ca="1">IFERROR(VLOOKUP(DAY(L4)&amp;"x1",$T:$U,2,FALSE),"")</f>
        <v/>
      </c>
      <c r="N4" s="5">
        <f ca="1">OFFSET(Calendar!T18,0,6)</f>
        <v>41426</v>
      </c>
      <c r="O4" s="6" t="str">
        <f ca="1">IFERROR(VLOOKUP(DAY(N4)&amp;"x1",$T:$U,2,FALSE),"")</f>
        <v/>
      </c>
      <c r="Q4" s="7" t="str">
        <f>$Q$3&amp;"x"&amp;(ROW()-3)</f>
        <v>6x1</v>
      </c>
      <c r="R4" s="8">
        <f>IFERROR(VLOOKUP(Q4,Calendar!$AF:$AH,2,FALSE),"")</f>
        <v>41428</v>
      </c>
      <c r="S4" s="7">
        <f>IF(R4="","",DAY(R4))</f>
        <v>3</v>
      </c>
      <c r="T4" s="8" t="str">
        <f>S4&amp;"x"&amp;COUNTIF($S$3:S4,S4)</f>
        <v>3x1</v>
      </c>
      <c r="U4" s="9" t="str">
        <f>IFERROR(VLOOKUP(Q4,Calendar!$AF:$AH,3,FALSE),"")</f>
        <v>June Bank Holiday</v>
      </c>
    </row>
    <row r="5" spans="2:21" ht="15" customHeight="1" x14ac:dyDescent="0.25">
      <c r="B5" s="10"/>
      <c r="C5" s="11" t="str">
        <f ca="1">IFERROR(VLOOKUP(DAY(B4)&amp;"x2",$T:$U,2,FALSE),"")</f>
        <v/>
      </c>
      <c r="D5" s="10"/>
      <c r="E5" s="11" t="str">
        <f ca="1">IFERROR(VLOOKUP(DAY(D4)&amp;"x2",$T:$U,2,FALSE),"")</f>
        <v/>
      </c>
      <c r="F5" s="10"/>
      <c r="G5" s="11" t="str">
        <f ca="1">IFERROR(VLOOKUP(DAY(F4)&amp;"x2",$T:$U,2,FALSE),"")</f>
        <v/>
      </c>
      <c r="H5" s="10"/>
      <c r="I5" s="11" t="str">
        <f ca="1">IFERROR(VLOOKUP(DAY(H4)&amp;"x2",$T:$U,2,FALSE),"")</f>
        <v/>
      </c>
      <c r="J5" s="10"/>
      <c r="K5" s="11" t="str">
        <f ca="1">IFERROR(VLOOKUP(DAY(J4)&amp;"x2",$T:$U,2,FALSE),"")</f>
        <v/>
      </c>
      <c r="L5" s="10"/>
      <c r="M5" s="11" t="str">
        <f ca="1">IFERROR(VLOOKUP(DAY(L4)&amp;"x2",$T:$U,2,FALSE),"")</f>
        <v/>
      </c>
      <c r="N5" s="10"/>
      <c r="O5" s="11" t="str">
        <f ca="1">IFERROR(VLOOKUP(DAY(N4)&amp;"x2",$T:$U,2,FALSE),"")</f>
        <v/>
      </c>
      <c r="Q5" s="7" t="str">
        <f t="shared" ref="Q5:Q39" si="0">$Q$3&amp;"x"&amp;(ROW()-3)</f>
        <v>6x2</v>
      </c>
      <c r="R5" s="8" t="str">
        <f>IFERROR(VLOOKUP(Q5,Calendar!$AF:$AH,2,FALSE),"")</f>
        <v/>
      </c>
      <c r="S5" s="7" t="str">
        <f t="shared" ref="S5:S39" si="1">IF(R5="","",DAY(R5))</f>
        <v/>
      </c>
      <c r="T5" s="8" t="str">
        <f>S5&amp;"x"&amp;COUNTIF($S$3:S5,S5)</f>
        <v>x1</v>
      </c>
      <c r="U5" s="9" t="str">
        <f>IFERROR(VLOOKUP(Q5,Calendar!$AF:$AH,3,FALSE),"")</f>
        <v/>
      </c>
    </row>
    <row r="6" spans="2:21" x14ac:dyDescent="0.25">
      <c r="B6" s="12" t="str">
        <f ca="1">IFERROR(VLOOKUP(DAY(B4)&amp;"x3",$T:$U,2,FALSE),"")</f>
        <v/>
      </c>
      <c r="C6" s="13"/>
      <c r="D6" s="12" t="str">
        <f ca="1">IFERROR(VLOOKUP(DAY(D4)&amp;"x3",$T:$U,2,FALSE),"")</f>
        <v/>
      </c>
      <c r="E6" s="13"/>
      <c r="F6" s="12" t="str">
        <f ca="1">IFERROR(VLOOKUP(DAY(F4)&amp;"x3",$T:$U,2,FALSE),"")</f>
        <v/>
      </c>
      <c r="G6" s="13"/>
      <c r="H6" s="12" t="str">
        <f ca="1">IFERROR(VLOOKUP(DAY(H4)&amp;"x3",$T:$U,2,FALSE),"")</f>
        <v/>
      </c>
      <c r="I6" s="13"/>
      <c r="J6" s="12" t="str">
        <f ca="1">IFERROR(VLOOKUP(DAY(J4)&amp;"x3",$T:$U,2,FALSE),"")</f>
        <v/>
      </c>
      <c r="K6" s="13"/>
      <c r="L6" s="12" t="str">
        <f ca="1">IFERROR(VLOOKUP(DAY(L4)&amp;"x3",$T:$U,2,FALSE),"")</f>
        <v/>
      </c>
      <c r="M6" s="13"/>
      <c r="N6" s="12" t="str">
        <f ca="1">IFERROR(VLOOKUP(DAY(N4)&amp;"x3",$T:$U,2,FALSE),"")</f>
        <v/>
      </c>
      <c r="O6" s="13"/>
      <c r="Q6" s="7" t="str">
        <f t="shared" si="0"/>
        <v>6x3</v>
      </c>
      <c r="R6" s="8" t="str">
        <f>IFERROR(VLOOKUP(Q6,Calendar!$AF:$AH,2,FALSE),"")</f>
        <v/>
      </c>
      <c r="S6" s="7" t="str">
        <f t="shared" si="1"/>
        <v/>
      </c>
      <c r="T6" s="8" t="str">
        <f>S6&amp;"x"&amp;COUNTIF($S$3:S6,S6)</f>
        <v>x2</v>
      </c>
      <c r="U6" s="9" t="str">
        <f>IFERROR(VLOOKUP(Q6,Calendar!$AF:$AH,3,FALSE),"")</f>
        <v/>
      </c>
    </row>
    <row r="7" spans="2:21" x14ac:dyDescent="0.25">
      <c r="B7" s="12" t="str">
        <f ca="1">IFERROR(VLOOKUP(DAY(B4)&amp;"x4",$T:$U,2,FALSE),"")</f>
        <v/>
      </c>
      <c r="C7" s="13"/>
      <c r="D7" s="12" t="str">
        <f ca="1">IFERROR(VLOOKUP(DAY(D4)&amp;"x4",$T:$U,2,FALSE),"")</f>
        <v/>
      </c>
      <c r="E7" s="13"/>
      <c r="F7" s="12" t="str">
        <f ca="1">IFERROR(VLOOKUP(DAY(F4)&amp;"x4",$T:$U,2,FALSE),"")</f>
        <v/>
      </c>
      <c r="G7" s="13"/>
      <c r="H7" s="12" t="str">
        <f ca="1">IFERROR(VLOOKUP(DAY(H4)&amp;"x4",$T:$U,2,FALSE),"")</f>
        <v/>
      </c>
      <c r="I7" s="13"/>
      <c r="J7" s="12" t="str">
        <f ca="1">IFERROR(VLOOKUP(DAY(J4)&amp;"x4",$T:$U,2,FALSE),"")</f>
        <v/>
      </c>
      <c r="K7" s="13"/>
      <c r="L7" s="12" t="str">
        <f ca="1">IFERROR(VLOOKUP(DAY(L4)&amp;"x4",$T:$U,2,FALSE),"")</f>
        <v/>
      </c>
      <c r="M7" s="13"/>
      <c r="N7" s="12" t="str">
        <f ca="1">IFERROR(VLOOKUP(DAY(N4)&amp;"x4",$T:$U,2,FALSE),"")</f>
        <v/>
      </c>
      <c r="O7" s="13"/>
      <c r="Q7" s="7" t="str">
        <f t="shared" si="0"/>
        <v>6x4</v>
      </c>
      <c r="R7" s="8" t="str">
        <f>IFERROR(VLOOKUP(Q7,Calendar!$AF:$AH,2,FALSE),"")</f>
        <v/>
      </c>
      <c r="S7" s="7" t="str">
        <f t="shared" si="1"/>
        <v/>
      </c>
      <c r="T7" s="8" t="str">
        <f>S7&amp;"x"&amp;COUNTIF($S$3:S7,S7)</f>
        <v>x3</v>
      </c>
      <c r="U7" s="9" t="str">
        <f>IFERROR(VLOOKUP(Q7,Calendar!$AF:$AH,3,FALSE),"")</f>
        <v/>
      </c>
    </row>
    <row r="8" spans="2:21" x14ac:dyDescent="0.25">
      <c r="B8" s="12" t="str">
        <f ca="1">IFERROR(VLOOKUP(DAY(B4)&amp;"x5",$T:$U,2,FALSE),"")</f>
        <v/>
      </c>
      <c r="C8" s="13"/>
      <c r="D8" s="12" t="str">
        <f ca="1">IFERROR(VLOOKUP(DAY(D4)&amp;"x5",$T:$U,2,FALSE),"")</f>
        <v/>
      </c>
      <c r="E8" s="13"/>
      <c r="F8" s="12" t="str">
        <f ca="1">IFERROR(VLOOKUP(DAY(F4)&amp;"x5",$T:$U,2,FALSE),"")</f>
        <v/>
      </c>
      <c r="G8" s="13"/>
      <c r="H8" s="12" t="str">
        <f ca="1">IFERROR(VLOOKUP(DAY(H4)&amp;"x5",$T:$U,2,FALSE),"")</f>
        <v/>
      </c>
      <c r="I8" s="13"/>
      <c r="J8" s="12" t="str">
        <f ca="1">IFERROR(VLOOKUP(DAY(J4)&amp;"x5",$T:$U,2,FALSE),"")</f>
        <v/>
      </c>
      <c r="K8" s="13"/>
      <c r="L8" s="12" t="str">
        <f ca="1">IFERROR(VLOOKUP(DAY(L4)&amp;"x5",$T:$U,2,FALSE),"")</f>
        <v/>
      </c>
      <c r="M8" s="13"/>
      <c r="N8" s="12" t="str">
        <f ca="1">IFERROR(VLOOKUP(DAY(N4)&amp;"x5",$T:$U,2,FALSE),"")</f>
        <v/>
      </c>
      <c r="O8" s="13"/>
      <c r="Q8" s="7" t="str">
        <f t="shared" si="0"/>
        <v>6x5</v>
      </c>
      <c r="R8" s="8" t="str">
        <f>IFERROR(VLOOKUP(Q8,Calendar!$AF:$AH,2,FALSE),"")</f>
        <v/>
      </c>
      <c r="S8" s="7" t="str">
        <f t="shared" si="1"/>
        <v/>
      </c>
      <c r="T8" s="8" t="str">
        <f>S8&amp;"x"&amp;COUNTIF($S$3:S8,S8)</f>
        <v>x4</v>
      </c>
      <c r="U8" s="9" t="str">
        <f>IFERROR(VLOOKUP(Q8,Calendar!$AF:$AH,3,FALSE),"")</f>
        <v/>
      </c>
    </row>
    <row r="9" spans="2:21" x14ac:dyDescent="0.25">
      <c r="B9" s="14" t="str">
        <f ca="1">IFERROR(VLOOKUP(DAY(B4)&amp;"x6",$T:$U,2,FALSE),"")</f>
        <v/>
      </c>
      <c r="C9" s="15"/>
      <c r="D9" s="14" t="str">
        <f ca="1">IFERROR(VLOOKUP(DAY(D4)&amp;"x6",$T:$U,2,FALSE),"")</f>
        <v/>
      </c>
      <c r="E9" s="15"/>
      <c r="F9" s="14" t="str">
        <f ca="1">IFERROR(VLOOKUP(DAY(F4)&amp;"x6",$T:$U,2,FALSE),"")</f>
        <v/>
      </c>
      <c r="G9" s="15"/>
      <c r="H9" s="14" t="str">
        <f ca="1">IFERROR(VLOOKUP(DAY(H4)&amp;"x6",$T:$U,2,FALSE),"")</f>
        <v/>
      </c>
      <c r="I9" s="15"/>
      <c r="J9" s="14" t="str">
        <f ca="1">IFERROR(VLOOKUP(DAY(J4)&amp;"x6",$T:$U,2,FALSE),"")</f>
        <v/>
      </c>
      <c r="K9" s="15"/>
      <c r="L9" s="14" t="str">
        <f ca="1">IFERROR(VLOOKUP(DAY(L4)&amp;"x6",$T:$U,2,FALSE),"")</f>
        <v/>
      </c>
      <c r="M9" s="15"/>
      <c r="N9" s="14" t="str">
        <f ca="1">IFERROR(VLOOKUP(DAY(N4)&amp;"x6",$T:$U,2,FALSE),"")</f>
        <v/>
      </c>
      <c r="O9" s="15"/>
      <c r="Q9" s="7" t="str">
        <f t="shared" si="0"/>
        <v>6x6</v>
      </c>
      <c r="R9" s="8" t="str">
        <f>IFERROR(VLOOKUP(Q9,Calendar!$AF:$AH,2,FALSE),"")</f>
        <v/>
      </c>
      <c r="S9" s="7" t="str">
        <f t="shared" si="1"/>
        <v/>
      </c>
      <c r="T9" s="8" t="str">
        <f>S9&amp;"x"&amp;COUNTIF($S$3:S9,S9)</f>
        <v>x5</v>
      </c>
      <c r="U9" s="9" t="str">
        <f>IFERROR(VLOOKUP(Q9,Calendar!$AF:$AH,3,FALSE),"")</f>
        <v/>
      </c>
    </row>
    <row r="10" spans="2:21" ht="15" customHeight="1" x14ac:dyDescent="0.25">
      <c r="B10" s="5">
        <f ca="1">OFFSET(Calendar!T18,1,0)</f>
        <v>41427</v>
      </c>
      <c r="C10" s="6" t="str">
        <f ca="1">IFERROR(VLOOKUP(DAY(B10)&amp;"x1",$T:$U,2,FALSE),"")</f>
        <v/>
      </c>
      <c r="D10" s="5">
        <f ca="1">OFFSET(Calendar!T18,1,1)</f>
        <v>41428</v>
      </c>
      <c r="E10" s="6" t="str">
        <f ca="1">IFERROR(VLOOKUP(DAY(D10)&amp;"x1",$T:$U,2,FALSE),"")</f>
        <v>June Bank Holiday</v>
      </c>
      <c r="F10" s="5">
        <f ca="1">OFFSET(Calendar!T18,1,2)</f>
        <v>41429</v>
      </c>
      <c r="G10" s="6" t="str">
        <f ca="1">IFERROR(VLOOKUP(DAY(F10)&amp;"x1",$T:$U,2,FALSE),"")</f>
        <v/>
      </c>
      <c r="H10" s="5">
        <f ca="1">OFFSET(Calendar!T18,1,3)</f>
        <v>41430</v>
      </c>
      <c r="I10" s="6" t="str">
        <f ca="1">IFERROR(VLOOKUP(DAY(H10)&amp;"x1",$T:$U,2,FALSE),"")</f>
        <v/>
      </c>
      <c r="J10" s="5">
        <f ca="1">OFFSET(Calendar!T18,1,4)</f>
        <v>41431</v>
      </c>
      <c r="K10" s="6" t="str">
        <f ca="1">IFERROR(VLOOKUP(DAY(J10)&amp;"x1",$T:$U,2,FALSE),"")</f>
        <v/>
      </c>
      <c r="L10" s="5">
        <f ca="1">OFFSET(Calendar!T18,1,5)</f>
        <v>41432</v>
      </c>
      <c r="M10" s="6" t="str">
        <f ca="1">IFERROR(VLOOKUP(DAY(L10)&amp;"x1",$T:$U,2,FALSE),"")</f>
        <v/>
      </c>
      <c r="N10" s="5">
        <f ca="1">OFFSET(Calendar!T18,1,6)</f>
        <v>41433</v>
      </c>
      <c r="O10" s="6" t="str">
        <f ca="1">IFERROR(VLOOKUP(DAY(N10)&amp;"x1",$T:$U,2,FALSE),"")</f>
        <v/>
      </c>
      <c r="Q10" s="7" t="str">
        <f t="shared" si="0"/>
        <v>6x7</v>
      </c>
      <c r="R10" s="8" t="str">
        <f>IFERROR(VLOOKUP(Q10,Calendar!$AF:$AH,2,FALSE),"")</f>
        <v/>
      </c>
      <c r="S10" s="7" t="str">
        <f t="shared" si="1"/>
        <v/>
      </c>
      <c r="T10" s="8" t="str">
        <f>S10&amp;"x"&amp;COUNTIF($S$3:S10,S10)</f>
        <v>x6</v>
      </c>
      <c r="U10" s="9" t="str">
        <f>IFERROR(VLOOKUP(Q10,Calendar!$AF:$AH,3,FALSE),"")</f>
        <v/>
      </c>
    </row>
    <row r="11" spans="2:21" ht="15" customHeight="1" x14ac:dyDescent="0.25">
      <c r="B11" s="10"/>
      <c r="C11" s="11" t="str">
        <f ca="1">IFERROR(VLOOKUP(DAY(B10)&amp;"x2",$T:$U,2,FALSE),"")</f>
        <v/>
      </c>
      <c r="D11" s="10"/>
      <c r="E11" s="11" t="str">
        <f ca="1">IFERROR(VLOOKUP(DAY(D10)&amp;"x2",$T:$U,2,FALSE),"")</f>
        <v/>
      </c>
      <c r="F11" s="10"/>
      <c r="G11" s="11" t="str">
        <f ca="1">IFERROR(VLOOKUP(DAY(F10)&amp;"x2",$T:$U,2,FALSE),"")</f>
        <v/>
      </c>
      <c r="H11" s="10"/>
      <c r="I11" s="11" t="str">
        <f ca="1">IFERROR(VLOOKUP(DAY(H10)&amp;"x2",$T:$U,2,FALSE),"")</f>
        <v/>
      </c>
      <c r="J11" s="10"/>
      <c r="K11" s="11" t="str">
        <f ca="1">IFERROR(VLOOKUP(DAY(J10)&amp;"x2",$T:$U,2,FALSE),"")</f>
        <v/>
      </c>
      <c r="L11" s="10"/>
      <c r="M11" s="11" t="str">
        <f ca="1">IFERROR(VLOOKUP(DAY(L10)&amp;"x2",$T:$U,2,FALSE),"")</f>
        <v/>
      </c>
      <c r="N11" s="10"/>
      <c r="O11" s="11" t="str">
        <f ca="1">IFERROR(VLOOKUP(DAY(N10)&amp;"x2",$T:$U,2,FALSE),"")</f>
        <v/>
      </c>
      <c r="Q11" s="7" t="str">
        <f t="shared" si="0"/>
        <v>6x8</v>
      </c>
      <c r="R11" s="8" t="str">
        <f>IFERROR(VLOOKUP(Q11,Calendar!$AF:$AH,2,FALSE),"")</f>
        <v/>
      </c>
      <c r="S11" s="7" t="str">
        <f t="shared" si="1"/>
        <v/>
      </c>
      <c r="T11" s="8" t="str">
        <f>S11&amp;"x"&amp;COUNTIF($S$3:S11,S11)</f>
        <v>x7</v>
      </c>
      <c r="U11" s="9" t="str">
        <f>IFERROR(VLOOKUP(Q11,Calendar!$AF:$AH,3,FALSE),"")</f>
        <v/>
      </c>
    </row>
    <row r="12" spans="2:21" x14ac:dyDescent="0.25">
      <c r="B12" s="12" t="str">
        <f ca="1">IFERROR(VLOOKUP(DAY(B10)&amp;"x3",$T:$U,2,FALSE),"")</f>
        <v/>
      </c>
      <c r="C12" s="13"/>
      <c r="D12" s="12" t="str">
        <f ca="1">IFERROR(VLOOKUP(DAY(D10)&amp;"x3",$T:$U,2,FALSE),"")</f>
        <v/>
      </c>
      <c r="E12" s="13"/>
      <c r="F12" s="12" t="str">
        <f ca="1">IFERROR(VLOOKUP(DAY(F10)&amp;"x3",$T:$U,2,FALSE),"")</f>
        <v/>
      </c>
      <c r="G12" s="13"/>
      <c r="H12" s="12" t="str">
        <f ca="1">IFERROR(VLOOKUP(DAY(H10)&amp;"x3",$T:$U,2,FALSE),"")</f>
        <v/>
      </c>
      <c r="I12" s="13"/>
      <c r="J12" s="12" t="str">
        <f ca="1">IFERROR(VLOOKUP(DAY(J10)&amp;"x3",$T:$U,2,FALSE),"")</f>
        <v/>
      </c>
      <c r="K12" s="13"/>
      <c r="L12" s="12" t="str">
        <f ca="1">IFERROR(VLOOKUP(DAY(L10)&amp;"x3",$T:$U,2,FALSE),"")</f>
        <v/>
      </c>
      <c r="M12" s="13"/>
      <c r="N12" s="12" t="str">
        <f ca="1">IFERROR(VLOOKUP(DAY(N10)&amp;"x3",$T:$U,2,FALSE),"")</f>
        <v/>
      </c>
      <c r="O12" s="13"/>
      <c r="Q12" s="7" t="str">
        <f t="shared" si="0"/>
        <v>6x9</v>
      </c>
      <c r="R12" s="8" t="str">
        <f>IFERROR(VLOOKUP(Q12,Calendar!$AF:$AH,2,FALSE),"")</f>
        <v/>
      </c>
      <c r="S12" s="7" t="str">
        <f t="shared" si="1"/>
        <v/>
      </c>
      <c r="T12" s="8" t="str">
        <f>S12&amp;"x"&amp;COUNTIF($S$3:S12,S12)</f>
        <v>x8</v>
      </c>
      <c r="U12" s="9" t="str">
        <f>IFERROR(VLOOKUP(Q12,Calendar!$AF:$AH,3,FALSE),"")</f>
        <v/>
      </c>
    </row>
    <row r="13" spans="2:21" x14ac:dyDescent="0.25">
      <c r="B13" s="12" t="str">
        <f ca="1">IFERROR(VLOOKUP(DAY(B10)&amp;"x4",$T:$U,2,FALSE),"")</f>
        <v/>
      </c>
      <c r="C13" s="13"/>
      <c r="D13" s="12" t="str">
        <f ca="1">IFERROR(VLOOKUP(DAY(D10)&amp;"x4",$T:$U,2,FALSE),"")</f>
        <v/>
      </c>
      <c r="E13" s="13"/>
      <c r="F13" s="12" t="str">
        <f ca="1">IFERROR(VLOOKUP(DAY(F10)&amp;"x4",$T:$U,2,FALSE),"")</f>
        <v/>
      </c>
      <c r="G13" s="13"/>
      <c r="H13" s="12" t="str">
        <f ca="1">IFERROR(VLOOKUP(DAY(H10)&amp;"x4",$T:$U,2,FALSE),"")</f>
        <v/>
      </c>
      <c r="I13" s="13"/>
      <c r="J13" s="12" t="str">
        <f ca="1">IFERROR(VLOOKUP(DAY(J10)&amp;"x4",$T:$U,2,FALSE),"")</f>
        <v/>
      </c>
      <c r="K13" s="13"/>
      <c r="L13" s="12" t="str">
        <f ca="1">IFERROR(VLOOKUP(DAY(L10)&amp;"x4",$T:$U,2,FALSE),"")</f>
        <v/>
      </c>
      <c r="M13" s="13"/>
      <c r="N13" s="12" t="str">
        <f ca="1">IFERROR(VLOOKUP(DAY(N10)&amp;"x4",$T:$U,2,FALSE),"")</f>
        <v/>
      </c>
      <c r="O13" s="13"/>
      <c r="Q13" s="7" t="str">
        <f t="shared" si="0"/>
        <v>6x10</v>
      </c>
      <c r="R13" s="8" t="str">
        <f>IFERROR(VLOOKUP(Q13,Calendar!$AF:$AH,2,FALSE),"")</f>
        <v/>
      </c>
      <c r="S13" s="7" t="str">
        <f t="shared" si="1"/>
        <v/>
      </c>
      <c r="T13" s="8" t="str">
        <f>S13&amp;"x"&amp;COUNTIF($S$3:S13,S13)</f>
        <v>x9</v>
      </c>
      <c r="U13" s="9" t="str">
        <f>IFERROR(VLOOKUP(Q13,Calendar!$AF:$AH,3,FALSE),"")</f>
        <v/>
      </c>
    </row>
    <row r="14" spans="2:21" x14ac:dyDescent="0.25">
      <c r="B14" s="12" t="str">
        <f ca="1">IFERROR(VLOOKUP(DAY(B10)&amp;"x5",$T:$U,2,FALSE),"")</f>
        <v/>
      </c>
      <c r="C14" s="13"/>
      <c r="D14" s="12" t="str">
        <f ca="1">IFERROR(VLOOKUP(DAY(D10)&amp;"x5",$T:$U,2,FALSE),"")</f>
        <v/>
      </c>
      <c r="E14" s="13"/>
      <c r="F14" s="12" t="str">
        <f ca="1">IFERROR(VLOOKUP(DAY(F10)&amp;"x5",$T:$U,2,FALSE),"")</f>
        <v/>
      </c>
      <c r="G14" s="13"/>
      <c r="H14" s="12" t="str">
        <f ca="1">IFERROR(VLOOKUP(DAY(H10)&amp;"x5",$T:$U,2,FALSE),"")</f>
        <v/>
      </c>
      <c r="I14" s="13"/>
      <c r="J14" s="12" t="str">
        <f ca="1">IFERROR(VLOOKUP(DAY(J10)&amp;"x5",$T:$U,2,FALSE),"")</f>
        <v/>
      </c>
      <c r="K14" s="13"/>
      <c r="L14" s="12" t="str">
        <f ca="1">IFERROR(VLOOKUP(DAY(L10)&amp;"x5",$T:$U,2,FALSE),"")</f>
        <v/>
      </c>
      <c r="M14" s="13"/>
      <c r="N14" s="12" t="str">
        <f ca="1">IFERROR(VLOOKUP(DAY(N10)&amp;"x5",$T:$U,2,FALSE),"")</f>
        <v/>
      </c>
      <c r="O14" s="13"/>
      <c r="Q14" s="7" t="str">
        <f t="shared" si="0"/>
        <v>6x11</v>
      </c>
      <c r="R14" s="8" t="str">
        <f>IFERROR(VLOOKUP(Q14,Calendar!$AF:$AH,2,FALSE),"")</f>
        <v/>
      </c>
      <c r="S14" s="7" t="str">
        <f t="shared" si="1"/>
        <v/>
      </c>
      <c r="T14" s="8" t="str">
        <f>S14&amp;"x"&amp;COUNTIF($S$3:S14,S14)</f>
        <v>x10</v>
      </c>
      <c r="U14" s="9" t="str">
        <f>IFERROR(VLOOKUP(Q14,Calendar!$AF:$AH,3,FALSE),"")</f>
        <v/>
      </c>
    </row>
    <row r="15" spans="2:21" x14ac:dyDescent="0.25">
      <c r="B15" s="14" t="str">
        <f ca="1">IFERROR(VLOOKUP(DAY(B10)&amp;"x6",$T:$U,2,FALSE),"")</f>
        <v/>
      </c>
      <c r="C15" s="15"/>
      <c r="D15" s="14" t="str">
        <f ca="1">IFERROR(VLOOKUP(DAY(D10)&amp;"x6",$T:$U,2,FALSE),"")</f>
        <v/>
      </c>
      <c r="E15" s="15"/>
      <c r="F15" s="14" t="str">
        <f ca="1">IFERROR(VLOOKUP(DAY(F10)&amp;"x6",$T:$U,2,FALSE),"")</f>
        <v/>
      </c>
      <c r="G15" s="15"/>
      <c r="H15" s="14" t="str">
        <f ca="1">IFERROR(VLOOKUP(DAY(H10)&amp;"x6",$T:$U,2,FALSE),"")</f>
        <v/>
      </c>
      <c r="I15" s="15"/>
      <c r="J15" s="14" t="str">
        <f ca="1">IFERROR(VLOOKUP(DAY(J10)&amp;"x6",$T:$U,2,FALSE),"")</f>
        <v/>
      </c>
      <c r="K15" s="15"/>
      <c r="L15" s="14" t="str">
        <f ca="1">IFERROR(VLOOKUP(DAY(L10)&amp;"x6",$T:$U,2,FALSE),"")</f>
        <v/>
      </c>
      <c r="M15" s="15"/>
      <c r="N15" s="14" t="str">
        <f ca="1">IFERROR(VLOOKUP(DAY(N10)&amp;"x6",$T:$U,2,FALSE),"")</f>
        <v/>
      </c>
      <c r="O15" s="15"/>
      <c r="Q15" s="7" t="str">
        <f t="shared" si="0"/>
        <v>6x12</v>
      </c>
      <c r="R15" s="8" t="str">
        <f>IFERROR(VLOOKUP(Q15,Calendar!$AF:$AH,2,FALSE),"")</f>
        <v/>
      </c>
      <c r="S15" s="7" t="str">
        <f t="shared" si="1"/>
        <v/>
      </c>
      <c r="T15" s="8" t="str">
        <f>S15&amp;"x"&amp;COUNTIF($S$3:S15,S15)</f>
        <v>x11</v>
      </c>
      <c r="U15" s="9" t="str">
        <f>IFERROR(VLOOKUP(Q15,Calendar!$AF:$AH,3,FALSE),"")</f>
        <v/>
      </c>
    </row>
    <row r="16" spans="2:21" ht="15" customHeight="1" x14ac:dyDescent="0.25">
      <c r="B16" s="5">
        <f ca="1">OFFSET(Calendar!T18,2,0)</f>
        <v>41434</v>
      </c>
      <c r="C16" s="6" t="str">
        <f ca="1">IFERROR(VLOOKUP(DAY(B16)&amp;"x1",$T:$U,2,FALSE),"")</f>
        <v/>
      </c>
      <c r="D16" s="5">
        <f ca="1">OFFSET(Calendar!T18,2,1)</f>
        <v>41435</v>
      </c>
      <c r="E16" s="6" t="str">
        <f ca="1">IFERROR(VLOOKUP(DAY(D16)&amp;"x1",$T:$U,2,FALSE),"")</f>
        <v/>
      </c>
      <c r="F16" s="5">
        <f ca="1">OFFSET(Calendar!T18,2,2)</f>
        <v>41436</v>
      </c>
      <c r="G16" s="6" t="str">
        <f ca="1">IFERROR(VLOOKUP(DAY(F16)&amp;"x1",$T:$U,2,FALSE),"")</f>
        <v/>
      </c>
      <c r="H16" s="5">
        <f ca="1">OFFSET(Calendar!T18,2,3)</f>
        <v>41437</v>
      </c>
      <c r="I16" s="6" t="str">
        <f ca="1">IFERROR(VLOOKUP(DAY(H16)&amp;"x1",$T:$U,2,FALSE),"")</f>
        <v/>
      </c>
      <c r="J16" s="5">
        <f ca="1">OFFSET(Calendar!T18,2,4)</f>
        <v>41438</v>
      </c>
      <c r="K16" s="6" t="str">
        <f ca="1">IFERROR(VLOOKUP(DAY(J16)&amp;"x1",$T:$U,2,FALSE),"")</f>
        <v/>
      </c>
      <c r="L16" s="5">
        <f ca="1">OFFSET(Calendar!T18,2,5)</f>
        <v>41439</v>
      </c>
      <c r="M16" s="6" t="str">
        <f ca="1">IFERROR(VLOOKUP(DAY(L16)&amp;"x1",$T:$U,2,FALSE),"")</f>
        <v/>
      </c>
      <c r="N16" s="5">
        <f ca="1">OFFSET(Calendar!T18,2,6)</f>
        <v>41440</v>
      </c>
      <c r="O16" s="6" t="str">
        <f ca="1">IFERROR(VLOOKUP(DAY(N16)&amp;"x1",$T:$U,2,FALSE),"")</f>
        <v/>
      </c>
      <c r="Q16" s="7" t="str">
        <f t="shared" si="0"/>
        <v>6x13</v>
      </c>
      <c r="R16" s="8" t="str">
        <f>IFERROR(VLOOKUP(Q16,Calendar!$AF:$AH,2,FALSE),"")</f>
        <v/>
      </c>
      <c r="S16" s="7" t="str">
        <f t="shared" si="1"/>
        <v/>
      </c>
      <c r="T16" s="8" t="str">
        <f>S16&amp;"x"&amp;COUNTIF($S$3:S16,S16)</f>
        <v>x12</v>
      </c>
      <c r="U16" s="9" t="str">
        <f>IFERROR(VLOOKUP(Q16,Calendar!$AF:$AH,3,FALSE),"")</f>
        <v/>
      </c>
    </row>
    <row r="17" spans="2:21" ht="15" customHeight="1" x14ac:dyDescent="0.25">
      <c r="B17" s="10"/>
      <c r="C17" s="11" t="str">
        <f ca="1">IFERROR(VLOOKUP(DAY(B16)&amp;"x2",$T:$U,2,FALSE),"")</f>
        <v/>
      </c>
      <c r="D17" s="10"/>
      <c r="E17" s="11" t="str">
        <f ca="1">IFERROR(VLOOKUP(DAY(D16)&amp;"x2",$T:$U,2,FALSE),"")</f>
        <v/>
      </c>
      <c r="F17" s="10"/>
      <c r="G17" s="11" t="str">
        <f ca="1">IFERROR(VLOOKUP(DAY(F16)&amp;"x2",$T:$U,2,FALSE),"")</f>
        <v/>
      </c>
      <c r="H17" s="10"/>
      <c r="I17" s="11" t="str">
        <f ca="1">IFERROR(VLOOKUP(DAY(H16)&amp;"x2",$T:$U,2,FALSE),"")</f>
        <v/>
      </c>
      <c r="J17" s="10"/>
      <c r="K17" s="11" t="str">
        <f ca="1">IFERROR(VLOOKUP(DAY(J16)&amp;"x2",$T:$U,2,FALSE),"")</f>
        <v/>
      </c>
      <c r="L17" s="10"/>
      <c r="M17" s="11" t="str">
        <f ca="1">IFERROR(VLOOKUP(DAY(L16)&amp;"x2",$T:$U,2,FALSE),"")</f>
        <v/>
      </c>
      <c r="N17" s="10"/>
      <c r="O17" s="11" t="str">
        <f ca="1">IFERROR(VLOOKUP(DAY(N16)&amp;"x2",$T:$U,2,FALSE),"")</f>
        <v/>
      </c>
      <c r="Q17" s="7" t="str">
        <f t="shared" si="0"/>
        <v>6x14</v>
      </c>
      <c r="R17" s="8" t="str">
        <f>IFERROR(VLOOKUP(Q17,Calendar!$AF:$AH,2,FALSE),"")</f>
        <v/>
      </c>
      <c r="S17" s="7" t="str">
        <f t="shared" si="1"/>
        <v/>
      </c>
      <c r="T17" s="8" t="str">
        <f>S17&amp;"x"&amp;COUNTIF($S$3:S17,S17)</f>
        <v>x13</v>
      </c>
      <c r="U17" s="9" t="str">
        <f>IFERROR(VLOOKUP(Q17,Calendar!$AF:$AH,3,FALSE),"")</f>
        <v/>
      </c>
    </row>
    <row r="18" spans="2:21" x14ac:dyDescent="0.25">
      <c r="B18" s="12" t="str">
        <f ca="1">IFERROR(VLOOKUP(DAY(B16)&amp;"x3",$T:$U,2,FALSE),"")</f>
        <v/>
      </c>
      <c r="C18" s="13"/>
      <c r="D18" s="12" t="str">
        <f ca="1">IFERROR(VLOOKUP(DAY(D16)&amp;"x3",$T:$U,2,FALSE),"")</f>
        <v/>
      </c>
      <c r="E18" s="13"/>
      <c r="F18" s="12" t="str">
        <f ca="1">IFERROR(VLOOKUP(DAY(F16)&amp;"x3",$T:$U,2,FALSE),"")</f>
        <v/>
      </c>
      <c r="G18" s="13"/>
      <c r="H18" s="12" t="str">
        <f ca="1">IFERROR(VLOOKUP(DAY(H16)&amp;"x3",$T:$U,2,FALSE),"")</f>
        <v/>
      </c>
      <c r="I18" s="13"/>
      <c r="J18" s="12" t="str">
        <f ca="1">IFERROR(VLOOKUP(DAY(J16)&amp;"x3",$T:$U,2,FALSE),"")</f>
        <v/>
      </c>
      <c r="K18" s="13"/>
      <c r="L18" s="12" t="str">
        <f ca="1">IFERROR(VLOOKUP(DAY(L16)&amp;"x3",$T:$U,2,FALSE),"")</f>
        <v/>
      </c>
      <c r="M18" s="13"/>
      <c r="N18" s="12" t="str">
        <f ca="1">IFERROR(VLOOKUP(DAY(N16)&amp;"x3",$T:$U,2,FALSE),"")</f>
        <v/>
      </c>
      <c r="O18" s="13"/>
      <c r="Q18" s="7" t="str">
        <f t="shared" si="0"/>
        <v>6x15</v>
      </c>
      <c r="R18" s="8" t="str">
        <f>IFERROR(VLOOKUP(Q18,Calendar!$AF:$AH,2,FALSE),"")</f>
        <v/>
      </c>
      <c r="S18" s="7" t="str">
        <f t="shared" si="1"/>
        <v/>
      </c>
      <c r="T18" s="8" t="str">
        <f>S18&amp;"x"&amp;COUNTIF($S$3:S18,S18)</f>
        <v>x14</v>
      </c>
      <c r="U18" s="9" t="str">
        <f>IFERROR(VLOOKUP(Q18,Calendar!$AF:$AH,3,FALSE),"")</f>
        <v/>
      </c>
    </row>
    <row r="19" spans="2:21" x14ac:dyDescent="0.25">
      <c r="B19" s="12" t="str">
        <f ca="1">IFERROR(VLOOKUP(DAY(B16)&amp;"x4",$T:$U,2,FALSE),"")</f>
        <v/>
      </c>
      <c r="C19" s="13"/>
      <c r="D19" s="12" t="str">
        <f ca="1">IFERROR(VLOOKUP(DAY(D16)&amp;"x4",$T:$U,2,FALSE),"")</f>
        <v/>
      </c>
      <c r="E19" s="13"/>
      <c r="F19" s="12" t="str">
        <f ca="1">IFERROR(VLOOKUP(DAY(F16)&amp;"x4",$T:$U,2,FALSE),"")</f>
        <v/>
      </c>
      <c r="G19" s="13"/>
      <c r="H19" s="12" t="str">
        <f ca="1">IFERROR(VLOOKUP(DAY(H16)&amp;"x4",$T:$U,2,FALSE),"")</f>
        <v/>
      </c>
      <c r="I19" s="13"/>
      <c r="J19" s="12" t="str">
        <f ca="1">IFERROR(VLOOKUP(DAY(J16)&amp;"x4",$T:$U,2,FALSE),"")</f>
        <v/>
      </c>
      <c r="K19" s="13"/>
      <c r="L19" s="12" t="str">
        <f ca="1">IFERROR(VLOOKUP(DAY(L16)&amp;"x4",$T:$U,2,FALSE),"")</f>
        <v/>
      </c>
      <c r="M19" s="13"/>
      <c r="N19" s="12" t="str">
        <f ca="1">IFERROR(VLOOKUP(DAY(N16)&amp;"x4",$T:$U,2,FALSE),"")</f>
        <v/>
      </c>
      <c r="O19" s="13"/>
      <c r="Q19" s="7" t="str">
        <f t="shared" si="0"/>
        <v>6x16</v>
      </c>
      <c r="R19" s="8" t="str">
        <f>IFERROR(VLOOKUP(Q19,Calendar!$AF:$AH,2,FALSE),"")</f>
        <v/>
      </c>
      <c r="S19" s="7" t="str">
        <f t="shared" si="1"/>
        <v/>
      </c>
      <c r="T19" s="8" t="str">
        <f>S19&amp;"x"&amp;COUNTIF($S$3:S19,S19)</f>
        <v>x15</v>
      </c>
      <c r="U19" s="9" t="str">
        <f>IFERROR(VLOOKUP(Q19,Calendar!$AF:$AH,3,FALSE),"")</f>
        <v/>
      </c>
    </row>
    <row r="20" spans="2:21" x14ac:dyDescent="0.25">
      <c r="B20" s="12" t="str">
        <f ca="1">IFERROR(VLOOKUP(DAY(B16)&amp;"x5",$T:$U,2,FALSE),"")</f>
        <v/>
      </c>
      <c r="C20" s="13"/>
      <c r="D20" s="12" t="str">
        <f ca="1">IFERROR(VLOOKUP(DAY(D16)&amp;"x5",$T:$U,2,FALSE),"")</f>
        <v/>
      </c>
      <c r="E20" s="13"/>
      <c r="F20" s="12" t="str">
        <f ca="1">IFERROR(VLOOKUP(DAY(F16)&amp;"x5",$T:$U,2,FALSE),"")</f>
        <v/>
      </c>
      <c r="G20" s="13"/>
      <c r="H20" s="12" t="str">
        <f ca="1">IFERROR(VLOOKUP(DAY(H16)&amp;"x5",$T:$U,2,FALSE),"")</f>
        <v/>
      </c>
      <c r="I20" s="13"/>
      <c r="J20" s="12" t="str">
        <f ca="1">IFERROR(VLOOKUP(DAY(J16)&amp;"x5",$T:$U,2,FALSE),"")</f>
        <v/>
      </c>
      <c r="K20" s="13"/>
      <c r="L20" s="12" t="str">
        <f ca="1">IFERROR(VLOOKUP(DAY(L16)&amp;"x5",$T:$U,2,FALSE),"")</f>
        <v/>
      </c>
      <c r="M20" s="13"/>
      <c r="N20" s="12" t="str">
        <f ca="1">IFERROR(VLOOKUP(DAY(N16)&amp;"x5",$T:$U,2,FALSE),"")</f>
        <v/>
      </c>
      <c r="O20" s="13"/>
      <c r="Q20" s="7" t="str">
        <f t="shared" si="0"/>
        <v>6x17</v>
      </c>
      <c r="R20" s="8" t="str">
        <f>IFERROR(VLOOKUP(Q20,Calendar!$AF:$AH,2,FALSE),"")</f>
        <v/>
      </c>
      <c r="S20" s="7" t="str">
        <f t="shared" si="1"/>
        <v/>
      </c>
      <c r="T20" s="8" t="str">
        <f>S20&amp;"x"&amp;COUNTIF($S$3:S20,S20)</f>
        <v>x16</v>
      </c>
      <c r="U20" s="9" t="str">
        <f>IFERROR(VLOOKUP(Q20,Calendar!$AF:$AH,3,FALSE),"")</f>
        <v/>
      </c>
    </row>
    <row r="21" spans="2:21" x14ac:dyDescent="0.25">
      <c r="B21" s="14" t="str">
        <f ca="1">IFERROR(VLOOKUP(DAY(B16)&amp;"x6",$T:$U,2,FALSE),"")</f>
        <v/>
      </c>
      <c r="C21" s="15"/>
      <c r="D21" s="14" t="str">
        <f ca="1">IFERROR(VLOOKUP(DAY(D16)&amp;"x6",$T:$U,2,FALSE),"")</f>
        <v/>
      </c>
      <c r="E21" s="15"/>
      <c r="F21" s="14" t="str">
        <f ca="1">IFERROR(VLOOKUP(DAY(F16)&amp;"x6",$T:$U,2,FALSE),"")</f>
        <v/>
      </c>
      <c r="G21" s="15"/>
      <c r="H21" s="14" t="str">
        <f ca="1">IFERROR(VLOOKUP(DAY(H16)&amp;"x6",$T:$U,2,FALSE),"")</f>
        <v/>
      </c>
      <c r="I21" s="15"/>
      <c r="J21" s="14" t="str">
        <f ca="1">IFERROR(VLOOKUP(DAY(J16)&amp;"x6",$T:$U,2,FALSE),"")</f>
        <v/>
      </c>
      <c r="K21" s="15"/>
      <c r="L21" s="14" t="str">
        <f ca="1">IFERROR(VLOOKUP(DAY(L16)&amp;"x6",$T:$U,2,FALSE),"")</f>
        <v/>
      </c>
      <c r="M21" s="15"/>
      <c r="N21" s="14" t="str">
        <f ca="1">IFERROR(VLOOKUP(DAY(N16)&amp;"x6",$T:$U,2,FALSE),"")</f>
        <v/>
      </c>
      <c r="O21" s="15"/>
      <c r="Q21" s="7" t="str">
        <f t="shared" si="0"/>
        <v>6x18</v>
      </c>
      <c r="R21" s="8" t="str">
        <f>IFERROR(VLOOKUP(Q21,Calendar!$AF:$AH,2,FALSE),"")</f>
        <v/>
      </c>
      <c r="S21" s="7" t="str">
        <f t="shared" si="1"/>
        <v/>
      </c>
      <c r="T21" s="8" t="str">
        <f>S21&amp;"x"&amp;COUNTIF($S$3:S21,S21)</f>
        <v>x17</v>
      </c>
      <c r="U21" s="9" t="str">
        <f>IFERROR(VLOOKUP(Q21,Calendar!$AF:$AH,3,FALSE),"")</f>
        <v/>
      </c>
    </row>
    <row r="22" spans="2:21" ht="15" customHeight="1" x14ac:dyDescent="0.25">
      <c r="B22" s="5">
        <f ca="1">OFFSET(Calendar!T18,3,0)</f>
        <v>41441</v>
      </c>
      <c r="C22" s="6" t="str">
        <f ca="1">IFERROR(VLOOKUP(DAY(B22)&amp;"x1",$T:$U,2,FALSE),"")</f>
        <v/>
      </c>
      <c r="D22" s="5">
        <f ca="1">OFFSET(Calendar!T18,3,1)</f>
        <v>41442</v>
      </c>
      <c r="E22" s="6" t="str">
        <f ca="1">IFERROR(VLOOKUP(DAY(D22)&amp;"x1",$T:$U,2,FALSE),"")</f>
        <v/>
      </c>
      <c r="F22" s="5">
        <f ca="1">OFFSET(Calendar!T18,3,2)</f>
        <v>41443</v>
      </c>
      <c r="G22" s="6" t="str">
        <f ca="1">IFERROR(VLOOKUP(DAY(F22)&amp;"x1",$T:$U,2,FALSE),"")</f>
        <v/>
      </c>
      <c r="H22" s="5">
        <f ca="1">OFFSET(Calendar!T18,3,3)</f>
        <v>41444</v>
      </c>
      <c r="I22" s="6" t="str">
        <f ca="1">IFERROR(VLOOKUP(DAY(H22)&amp;"x1",$T:$U,2,FALSE),"")</f>
        <v/>
      </c>
      <c r="J22" s="5">
        <f ca="1">OFFSET(Calendar!T18,3,4)</f>
        <v>41445</v>
      </c>
      <c r="K22" s="6" t="str">
        <f ca="1">IFERROR(VLOOKUP(DAY(J22)&amp;"x1",$T:$U,2,FALSE),"")</f>
        <v/>
      </c>
      <c r="L22" s="5">
        <f ca="1">OFFSET(Calendar!T18,3,5)</f>
        <v>41446</v>
      </c>
      <c r="M22" s="6" t="str">
        <f ca="1">IFERROR(VLOOKUP(DAY(L22)&amp;"x1",$T:$U,2,FALSE),"")</f>
        <v/>
      </c>
      <c r="N22" s="5">
        <f ca="1">OFFSET(Calendar!T18,3,6)</f>
        <v>41447</v>
      </c>
      <c r="O22" s="6" t="str">
        <f ca="1">IFERROR(VLOOKUP(DAY(N22)&amp;"x1",$T:$U,2,FALSE),"")</f>
        <v/>
      </c>
      <c r="Q22" s="7" t="str">
        <f t="shared" si="0"/>
        <v>6x19</v>
      </c>
      <c r="R22" s="8" t="str">
        <f>IFERROR(VLOOKUP(Q22,Calendar!$AF:$AH,2,FALSE),"")</f>
        <v/>
      </c>
      <c r="S22" s="7" t="str">
        <f t="shared" si="1"/>
        <v/>
      </c>
      <c r="T22" s="8" t="str">
        <f>S22&amp;"x"&amp;COUNTIF($S$3:S22,S22)</f>
        <v>x18</v>
      </c>
      <c r="U22" s="9" t="str">
        <f>IFERROR(VLOOKUP(Q22,Calendar!$AF:$AH,3,FALSE),"")</f>
        <v/>
      </c>
    </row>
    <row r="23" spans="2:21" ht="15" customHeight="1" x14ac:dyDescent="0.25">
      <c r="B23" s="10"/>
      <c r="C23" s="11" t="str">
        <f ca="1">IFERROR(VLOOKUP(DAY(B22)&amp;"x2",$T:$U,2,FALSE),"")</f>
        <v/>
      </c>
      <c r="D23" s="10"/>
      <c r="E23" s="11" t="str">
        <f ca="1">IFERROR(VLOOKUP(DAY(D22)&amp;"x2",$T:$U,2,FALSE),"")</f>
        <v/>
      </c>
      <c r="F23" s="10"/>
      <c r="G23" s="11" t="str">
        <f ca="1">IFERROR(VLOOKUP(DAY(F22)&amp;"x2",$T:$U,2,FALSE),"")</f>
        <v/>
      </c>
      <c r="H23" s="10"/>
      <c r="I23" s="11" t="str">
        <f ca="1">IFERROR(VLOOKUP(DAY(H22)&amp;"x2",$T:$U,2,FALSE),"")</f>
        <v/>
      </c>
      <c r="J23" s="10"/>
      <c r="K23" s="11" t="str">
        <f ca="1">IFERROR(VLOOKUP(DAY(J22)&amp;"x2",$T:$U,2,FALSE),"")</f>
        <v/>
      </c>
      <c r="L23" s="10"/>
      <c r="M23" s="11" t="str">
        <f ca="1">IFERROR(VLOOKUP(DAY(L22)&amp;"x2",$T:$U,2,FALSE),"")</f>
        <v/>
      </c>
      <c r="N23" s="10"/>
      <c r="O23" s="11" t="str">
        <f ca="1">IFERROR(VLOOKUP(DAY(N22)&amp;"x2",$T:$U,2,FALSE),"")</f>
        <v/>
      </c>
      <c r="Q23" s="7" t="str">
        <f t="shared" si="0"/>
        <v>6x20</v>
      </c>
      <c r="R23" s="8" t="str">
        <f>IFERROR(VLOOKUP(Q23,Calendar!$AF:$AH,2,FALSE),"")</f>
        <v/>
      </c>
      <c r="S23" s="7" t="str">
        <f t="shared" si="1"/>
        <v/>
      </c>
      <c r="T23" s="8" t="str">
        <f>S23&amp;"x"&amp;COUNTIF($S$3:S23,S23)</f>
        <v>x19</v>
      </c>
      <c r="U23" s="9" t="str">
        <f>IFERROR(VLOOKUP(Q23,Calendar!$AF:$AH,3,FALSE),"")</f>
        <v/>
      </c>
    </row>
    <row r="24" spans="2:21" x14ac:dyDescent="0.25">
      <c r="B24" s="12" t="str">
        <f ca="1">IFERROR(VLOOKUP(DAY(B22)&amp;"x3",$T:$U,2,FALSE),"")</f>
        <v/>
      </c>
      <c r="C24" s="13"/>
      <c r="D24" s="12" t="str">
        <f ca="1">IFERROR(VLOOKUP(DAY(D22)&amp;"x3",$T:$U,2,FALSE),"")</f>
        <v/>
      </c>
      <c r="E24" s="13"/>
      <c r="F24" s="12" t="str">
        <f ca="1">IFERROR(VLOOKUP(DAY(F22)&amp;"x3",$T:$U,2,FALSE),"")</f>
        <v/>
      </c>
      <c r="G24" s="13"/>
      <c r="H24" s="12" t="str">
        <f ca="1">IFERROR(VLOOKUP(DAY(H22)&amp;"x3",$T:$U,2,FALSE),"")</f>
        <v/>
      </c>
      <c r="I24" s="13"/>
      <c r="J24" s="12" t="str">
        <f ca="1">IFERROR(VLOOKUP(DAY(J22)&amp;"x3",$T:$U,2,FALSE),"")</f>
        <v/>
      </c>
      <c r="K24" s="13"/>
      <c r="L24" s="12" t="str">
        <f ca="1">IFERROR(VLOOKUP(DAY(L22)&amp;"x3",$T:$U,2,FALSE),"")</f>
        <v/>
      </c>
      <c r="M24" s="13"/>
      <c r="N24" s="12" t="str">
        <f ca="1">IFERROR(VLOOKUP(DAY(N22)&amp;"x3",$T:$U,2,FALSE),"")</f>
        <v/>
      </c>
      <c r="O24" s="13"/>
      <c r="Q24" s="7" t="str">
        <f t="shared" si="0"/>
        <v>6x21</v>
      </c>
      <c r="R24" s="8" t="str">
        <f>IFERROR(VLOOKUP(Q24,Calendar!$AF:$AH,2,FALSE),"")</f>
        <v/>
      </c>
      <c r="S24" s="7" t="str">
        <f t="shared" si="1"/>
        <v/>
      </c>
      <c r="T24" s="8" t="str">
        <f>S24&amp;"x"&amp;COUNTIF($S$3:S24,S24)</f>
        <v>x20</v>
      </c>
      <c r="U24" s="9" t="str">
        <f>IFERROR(VLOOKUP(Q24,Calendar!$AF:$AH,3,FALSE),"")</f>
        <v/>
      </c>
    </row>
    <row r="25" spans="2:21" x14ac:dyDescent="0.25">
      <c r="B25" s="12" t="str">
        <f ca="1">IFERROR(VLOOKUP(DAY(B22)&amp;"x4",$T:$U,2,FALSE),"")</f>
        <v/>
      </c>
      <c r="C25" s="13"/>
      <c r="D25" s="12" t="str">
        <f ca="1">IFERROR(VLOOKUP(DAY(D22)&amp;"x4",$T:$U,2,FALSE),"")</f>
        <v/>
      </c>
      <c r="E25" s="13"/>
      <c r="F25" s="12" t="str">
        <f ca="1">IFERROR(VLOOKUP(DAY(F22)&amp;"x4",$T:$U,2,FALSE),"")</f>
        <v/>
      </c>
      <c r="G25" s="13"/>
      <c r="H25" s="12" t="str">
        <f ca="1">IFERROR(VLOOKUP(DAY(H22)&amp;"x4",$T:$U,2,FALSE),"")</f>
        <v/>
      </c>
      <c r="I25" s="13"/>
      <c r="J25" s="12" t="str">
        <f ca="1">IFERROR(VLOOKUP(DAY(J22)&amp;"x4",$T:$U,2,FALSE),"")</f>
        <v/>
      </c>
      <c r="K25" s="13"/>
      <c r="L25" s="12" t="str">
        <f ca="1">IFERROR(VLOOKUP(DAY(L22)&amp;"x4",$T:$U,2,FALSE),"")</f>
        <v/>
      </c>
      <c r="M25" s="13"/>
      <c r="N25" s="12" t="str">
        <f ca="1">IFERROR(VLOOKUP(DAY(N22)&amp;"x4",$T:$U,2,FALSE),"")</f>
        <v/>
      </c>
      <c r="O25" s="13"/>
      <c r="Q25" s="7" t="str">
        <f t="shared" si="0"/>
        <v>6x22</v>
      </c>
      <c r="R25" s="8" t="str">
        <f>IFERROR(VLOOKUP(Q25,Calendar!$AF:$AH,2,FALSE),"")</f>
        <v/>
      </c>
      <c r="S25" s="7" t="str">
        <f t="shared" si="1"/>
        <v/>
      </c>
      <c r="T25" s="8" t="str">
        <f>S25&amp;"x"&amp;COUNTIF($S$3:S25,S25)</f>
        <v>x21</v>
      </c>
      <c r="U25" s="9" t="str">
        <f>IFERROR(VLOOKUP(Q25,Calendar!$AF:$AH,3,FALSE),"")</f>
        <v/>
      </c>
    </row>
    <row r="26" spans="2:21" x14ac:dyDescent="0.25">
      <c r="B26" s="12" t="str">
        <f ca="1">IFERROR(VLOOKUP(DAY(B22)&amp;"x5",$T:$U,2,FALSE),"")</f>
        <v/>
      </c>
      <c r="C26" s="13"/>
      <c r="D26" s="12" t="str">
        <f ca="1">IFERROR(VLOOKUP(DAY(D22)&amp;"x5",$T:$U,2,FALSE),"")</f>
        <v/>
      </c>
      <c r="E26" s="13"/>
      <c r="F26" s="12" t="str">
        <f ca="1">IFERROR(VLOOKUP(DAY(F22)&amp;"x5",$T:$U,2,FALSE),"")</f>
        <v/>
      </c>
      <c r="G26" s="13"/>
      <c r="H26" s="12" t="str">
        <f ca="1">IFERROR(VLOOKUP(DAY(H22)&amp;"x5",$T:$U,2,FALSE),"")</f>
        <v/>
      </c>
      <c r="I26" s="13"/>
      <c r="J26" s="12" t="str">
        <f ca="1">IFERROR(VLOOKUP(DAY(J22)&amp;"x5",$T:$U,2,FALSE),"")</f>
        <v/>
      </c>
      <c r="K26" s="13"/>
      <c r="L26" s="12" t="str">
        <f ca="1">IFERROR(VLOOKUP(DAY(L22)&amp;"x5",$T:$U,2,FALSE),"")</f>
        <v/>
      </c>
      <c r="M26" s="13"/>
      <c r="N26" s="12" t="str">
        <f ca="1">IFERROR(VLOOKUP(DAY(N22)&amp;"x5",$T:$U,2,FALSE),"")</f>
        <v/>
      </c>
      <c r="O26" s="13"/>
      <c r="Q26" s="7" t="str">
        <f t="shared" si="0"/>
        <v>6x23</v>
      </c>
      <c r="R26" s="8" t="str">
        <f>IFERROR(VLOOKUP(Q26,Calendar!$AF:$AH,2,FALSE),"")</f>
        <v/>
      </c>
      <c r="S26" s="7" t="str">
        <f t="shared" si="1"/>
        <v/>
      </c>
      <c r="T26" s="8" t="str">
        <f>S26&amp;"x"&amp;COUNTIF($S$3:S26,S26)</f>
        <v>x22</v>
      </c>
      <c r="U26" s="9" t="str">
        <f>IFERROR(VLOOKUP(Q26,Calendar!$AF:$AH,3,FALSE),"")</f>
        <v/>
      </c>
    </row>
    <row r="27" spans="2:21" x14ac:dyDescent="0.25">
      <c r="B27" s="14" t="str">
        <f ca="1">IFERROR(VLOOKUP(DAY(B22)&amp;"x6",$T:$U,2,FALSE),"")</f>
        <v/>
      </c>
      <c r="C27" s="15"/>
      <c r="D27" s="14" t="str">
        <f ca="1">IFERROR(VLOOKUP(DAY(D22)&amp;"x6",$T:$U,2,FALSE),"")</f>
        <v/>
      </c>
      <c r="E27" s="15"/>
      <c r="F27" s="14" t="str">
        <f ca="1">IFERROR(VLOOKUP(DAY(F22)&amp;"x6",$T:$U,2,FALSE),"")</f>
        <v/>
      </c>
      <c r="G27" s="15"/>
      <c r="H27" s="14" t="str">
        <f ca="1">IFERROR(VLOOKUP(DAY(H22)&amp;"x6",$T:$U,2,FALSE),"")</f>
        <v/>
      </c>
      <c r="I27" s="15"/>
      <c r="J27" s="14" t="str">
        <f ca="1">IFERROR(VLOOKUP(DAY(J22)&amp;"x6",$T:$U,2,FALSE),"")</f>
        <v/>
      </c>
      <c r="K27" s="15"/>
      <c r="L27" s="14" t="str">
        <f ca="1">IFERROR(VLOOKUP(DAY(L22)&amp;"x6",$T:$U,2,FALSE),"")</f>
        <v/>
      </c>
      <c r="M27" s="15"/>
      <c r="N27" s="14" t="str">
        <f ca="1">IFERROR(VLOOKUP(DAY(N22)&amp;"x6",$T:$U,2,FALSE),"")</f>
        <v/>
      </c>
      <c r="O27" s="15"/>
      <c r="Q27" s="7" t="str">
        <f t="shared" si="0"/>
        <v>6x24</v>
      </c>
      <c r="R27" s="8" t="str">
        <f>IFERROR(VLOOKUP(Q27,Calendar!$AF:$AH,2,FALSE),"")</f>
        <v/>
      </c>
      <c r="S27" s="7" t="str">
        <f t="shared" si="1"/>
        <v/>
      </c>
      <c r="T27" s="8" t="str">
        <f>S27&amp;"x"&amp;COUNTIF($S$3:S27,S27)</f>
        <v>x23</v>
      </c>
      <c r="U27" s="9" t="str">
        <f>IFERROR(VLOOKUP(Q27,Calendar!$AF:$AH,3,FALSE),"")</f>
        <v/>
      </c>
    </row>
    <row r="28" spans="2:21" ht="15" customHeight="1" x14ac:dyDescent="0.25">
      <c r="B28" s="5">
        <f ca="1">OFFSET(Calendar!T18,4,0)</f>
        <v>41448</v>
      </c>
      <c r="C28" s="6" t="str">
        <f ca="1">IFERROR(VLOOKUP(DAY(B28)&amp;"x1",$T:$U,2,FALSE),"")</f>
        <v/>
      </c>
      <c r="D28" s="5">
        <f ca="1">OFFSET(Calendar!T18,4,1)</f>
        <v>41449</v>
      </c>
      <c r="E28" s="6" t="str">
        <f ca="1">IFERROR(VLOOKUP(DAY(D28)&amp;"x1",$T:$U,2,FALSE),"")</f>
        <v/>
      </c>
      <c r="F28" s="5">
        <f ca="1">OFFSET(Calendar!T18,4,2)</f>
        <v>41450</v>
      </c>
      <c r="G28" s="6" t="str">
        <f ca="1">IFERROR(VLOOKUP(DAY(F28)&amp;"x1",$T:$U,2,FALSE),"")</f>
        <v/>
      </c>
      <c r="H28" s="5">
        <f ca="1">OFFSET(Calendar!T18,4,3)</f>
        <v>41451</v>
      </c>
      <c r="I28" s="6" t="str">
        <f ca="1">IFERROR(VLOOKUP(DAY(H28)&amp;"x1",$T:$U,2,FALSE),"")</f>
        <v/>
      </c>
      <c r="J28" s="5">
        <f ca="1">OFFSET(Calendar!T18,4,4)</f>
        <v>41452</v>
      </c>
      <c r="K28" s="6" t="str">
        <f ca="1">IFERROR(VLOOKUP(DAY(J28)&amp;"x1",$T:$U,2,FALSE),"")</f>
        <v/>
      </c>
      <c r="L28" s="5">
        <f ca="1">OFFSET(Calendar!T18,4,5)</f>
        <v>41453</v>
      </c>
      <c r="M28" s="6" t="str">
        <f ca="1">IFERROR(VLOOKUP(DAY(L28)&amp;"x1",$T:$U,2,FALSE),"")</f>
        <v/>
      </c>
      <c r="N28" s="5">
        <f ca="1">OFFSET(Calendar!T18,4,6)</f>
        <v>41454</v>
      </c>
      <c r="O28" s="6" t="str">
        <f ca="1">IFERROR(VLOOKUP(DAY(N28)&amp;"x1",$T:$U,2,FALSE),"")</f>
        <v/>
      </c>
      <c r="Q28" s="7" t="str">
        <f t="shared" si="0"/>
        <v>6x25</v>
      </c>
      <c r="R28" s="8" t="str">
        <f>IFERROR(VLOOKUP(Q28,Calendar!$AF:$AH,2,FALSE),"")</f>
        <v/>
      </c>
      <c r="S28" s="7" t="str">
        <f t="shared" si="1"/>
        <v/>
      </c>
      <c r="T28" s="8" t="str">
        <f>S28&amp;"x"&amp;COUNTIF($S$3:S28,S28)</f>
        <v>x24</v>
      </c>
      <c r="U28" s="9" t="str">
        <f>IFERROR(VLOOKUP(Q28,Calendar!$AF:$AH,3,FALSE),"")</f>
        <v/>
      </c>
    </row>
    <row r="29" spans="2:21" ht="15" customHeight="1" x14ac:dyDescent="0.25">
      <c r="B29" s="10"/>
      <c r="C29" s="11" t="str">
        <f ca="1">IFERROR(VLOOKUP(DAY(B28)&amp;"x2",$T:$U,2,FALSE),"")</f>
        <v/>
      </c>
      <c r="D29" s="10"/>
      <c r="E29" s="11" t="str">
        <f ca="1">IFERROR(VLOOKUP(DAY(D28)&amp;"x2",$T:$U,2,FALSE),"")</f>
        <v/>
      </c>
      <c r="F29" s="10"/>
      <c r="G29" s="11" t="str">
        <f ca="1">IFERROR(VLOOKUP(DAY(F28)&amp;"x2",$T:$U,2,FALSE),"")</f>
        <v/>
      </c>
      <c r="H29" s="10"/>
      <c r="I29" s="11" t="str">
        <f ca="1">IFERROR(VLOOKUP(DAY(H28)&amp;"x2",$T:$U,2,FALSE),"")</f>
        <v/>
      </c>
      <c r="J29" s="10"/>
      <c r="K29" s="11" t="str">
        <f ca="1">IFERROR(VLOOKUP(DAY(J28)&amp;"x2",$T:$U,2,FALSE),"")</f>
        <v/>
      </c>
      <c r="L29" s="10"/>
      <c r="M29" s="11" t="str">
        <f ca="1">IFERROR(VLOOKUP(DAY(L28)&amp;"x2",$T:$U,2,FALSE),"")</f>
        <v/>
      </c>
      <c r="N29" s="10"/>
      <c r="O29" s="11" t="str">
        <f ca="1">IFERROR(VLOOKUP(DAY(N28)&amp;"x2",$T:$U,2,FALSE),"")</f>
        <v/>
      </c>
      <c r="Q29" s="7" t="str">
        <f t="shared" si="0"/>
        <v>6x26</v>
      </c>
      <c r="R29" s="8" t="str">
        <f>IFERROR(VLOOKUP(Q29,Calendar!$AF:$AH,2,FALSE),"")</f>
        <v/>
      </c>
      <c r="S29" s="7" t="str">
        <f t="shared" si="1"/>
        <v/>
      </c>
      <c r="T29" s="8" t="str">
        <f>S29&amp;"x"&amp;COUNTIF($S$3:S29,S29)</f>
        <v>x25</v>
      </c>
      <c r="U29" s="9" t="str">
        <f>IFERROR(VLOOKUP(Q29,Calendar!$AF:$AH,3,FALSE),"")</f>
        <v/>
      </c>
    </row>
    <row r="30" spans="2:21" x14ac:dyDescent="0.25">
      <c r="B30" s="12" t="str">
        <f ca="1">IFERROR(VLOOKUP(DAY(B28)&amp;"x3",$T:$U,2,FALSE),"")</f>
        <v/>
      </c>
      <c r="C30" s="13"/>
      <c r="D30" s="12" t="str">
        <f ca="1">IFERROR(VLOOKUP(DAY(D28)&amp;"x3",$T:$U,2,FALSE),"")</f>
        <v/>
      </c>
      <c r="E30" s="13"/>
      <c r="F30" s="12" t="str">
        <f ca="1">IFERROR(VLOOKUP(DAY(F28)&amp;"x3",$T:$U,2,FALSE),"")</f>
        <v/>
      </c>
      <c r="G30" s="13"/>
      <c r="H30" s="12" t="str">
        <f ca="1">IFERROR(VLOOKUP(DAY(H28)&amp;"x3",$T:$U,2,FALSE),"")</f>
        <v/>
      </c>
      <c r="I30" s="13"/>
      <c r="J30" s="12" t="str">
        <f ca="1">IFERROR(VLOOKUP(DAY(J28)&amp;"x3",$T:$U,2,FALSE),"")</f>
        <v/>
      </c>
      <c r="K30" s="13"/>
      <c r="L30" s="12" t="str">
        <f ca="1">IFERROR(VLOOKUP(DAY(L28)&amp;"x3",$T:$U,2,FALSE),"")</f>
        <v/>
      </c>
      <c r="M30" s="13"/>
      <c r="N30" s="12" t="str">
        <f ca="1">IFERROR(VLOOKUP(DAY(N28)&amp;"x3",$T:$U,2,FALSE),"")</f>
        <v/>
      </c>
      <c r="O30" s="13"/>
      <c r="Q30" s="7" t="str">
        <f t="shared" si="0"/>
        <v>6x27</v>
      </c>
      <c r="R30" s="8" t="str">
        <f>IFERROR(VLOOKUP(Q30,Calendar!$AF:$AH,2,FALSE),"")</f>
        <v/>
      </c>
      <c r="S30" s="7" t="str">
        <f t="shared" si="1"/>
        <v/>
      </c>
      <c r="T30" s="8" t="str">
        <f>S30&amp;"x"&amp;COUNTIF($S$3:S30,S30)</f>
        <v>x26</v>
      </c>
      <c r="U30" s="9" t="str">
        <f>IFERROR(VLOOKUP(Q30,Calendar!$AF:$AH,3,FALSE),"")</f>
        <v/>
      </c>
    </row>
    <row r="31" spans="2:21" x14ac:dyDescent="0.25">
      <c r="B31" s="12" t="str">
        <f ca="1">IFERROR(VLOOKUP(DAY(B28)&amp;"x4",$T:$U,2,FALSE),"")</f>
        <v/>
      </c>
      <c r="C31" s="13"/>
      <c r="D31" s="12" t="str">
        <f ca="1">IFERROR(VLOOKUP(DAY(D28)&amp;"x4",$T:$U,2,FALSE),"")</f>
        <v/>
      </c>
      <c r="E31" s="13"/>
      <c r="F31" s="12" t="str">
        <f ca="1">IFERROR(VLOOKUP(DAY(F28)&amp;"x4",$T:$U,2,FALSE),"")</f>
        <v/>
      </c>
      <c r="G31" s="13"/>
      <c r="H31" s="12" t="str">
        <f ca="1">IFERROR(VLOOKUP(DAY(H28)&amp;"x4",$T:$U,2,FALSE),"")</f>
        <v/>
      </c>
      <c r="I31" s="13"/>
      <c r="J31" s="12" t="str">
        <f ca="1">IFERROR(VLOOKUP(DAY(J28)&amp;"x4",$T:$U,2,FALSE),"")</f>
        <v/>
      </c>
      <c r="K31" s="13"/>
      <c r="L31" s="12" t="str">
        <f ca="1">IFERROR(VLOOKUP(DAY(L28)&amp;"x4",$T:$U,2,FALSE),"")</f>
        <v/>
      </c>
      <c r="M31" s="13"/>
      <c r="N31" s="12" t="str">
        <f ca="1">IFERROR(VLOOKUP(DAY(N28)&amp;"x4",$T:$U,2,FALSE),"")</f>
        <v/>
      </c>
      <c r="O31" s="13"/>
      <c r="Q31" s="7" t="str">
        <f t="shared" si="0"/>
        <v>6x28</v>
      </c>
      <c r="R31" s="8" t="str">
        <f>IFERROR(VLOOKUP(Q31,Calendar!$AF:$AH,2,FALSE),"")</f>
        <v/>
      </c>
      <c r="S31" s="7" t="str">
        <f t="shared" si="1"/>
        <v/>
      </c>
      <c r="T31" s="8" t="str">
        <f>S31&amp;"x"&amp;COUNTIF($S$3:S31,S31)</f>
        <v>x27</v>
      </c>
      <c r="U31" s="9" t="str">
        <f>IFERROR(VLOOKUP(Q31,Calendar!$AF:$AH,3,FALSE),"")</f>
        <v/>
      </c>
    </row>
    <row r="32" spans="2:21" x14ac:dyDescent="0.25">
      <c r="B32" s="12" t="str">
        <f ca="1">IFERROR(VLOOKUP(DAY(B28)&amp;"x5",$T:$U,2,FALSE),"")</f>
        <v/>
      </c>
      <c r="C32" s="13"/>
      <c r="D32" s="12" t="str">
        <f ca="1">IFERROR(VLOOKUP(DAY(D28)&amp;"x5",$T:$U,2,FALSE),"")</f>
        <v/>
      </c>
      <c r="E32" s="13"/>
      <c r="F32" s="12" t="str">
        <f ca="1">IFERROR(VLOOKUP(DAY(F28)&amp;"x5",$T:$U,2,FALSE),"")</f>
        <v/>
      </c>
      <c r="G32" s="13"/>
      <c r="H32" s="12" t="str">
        <f ca="1">IFERROR(VLOOKUP(DAY(H28)&amp;"x5",$T:$U,2,FALSE),"")</f>
        <v/>
      </c>
      <c r="I32" s="13"/>
      <c r="J32" s="12" t="str">
        <f ca="1">IFERROR(VLOOKUP(DAY(J28)&amp;"x5",$T:$U,2,FALSE),"")</f>
        <v/>
      </c>
      <c r="K32" s="13"/>
      <c r="L32" s="12" t="str">
        <f ca="1">IFERROR(VLOOKUP(DAY(L28)&amp;"x5",$T:$U,2,FALSE),"")</f>
        <v/>
      </c>
      <c r="M32" s="13"/>
      <c r="N32" s="12" t="str">
        <f ca="1">IFERROR(VLOOKUP(DAY(N28)&amp;"x5",$T:$U,2,FALSE),"")</f>
        <v/>
      </c>
      <c r="O32" s="13"/>
      <c r="Q32" s="7" t="str">
        <f t="shared" si="0"/>
        <v>6x29</v>
      </c>
      <c r="R32" s="8" t="str">
        <f>IFERROR(VLOOKUP(Q32,Calendar!$AF:$AH,2,FALSE),"")</f>
        <v/>
      </c>
      <c r="S32" s="7" t="str">
        <f t="shared" si="1"/>
        <v/>
      </c>
      <c r="T32" s="8" t="str">
        <f>S32&amp;"x"&amp;COUNTIF($S$3:S32,S32)</f>
        <v>x28</v>
      </c>
      <c r="U32" s="9" t="str">
        <f>IFERROR(VLOOKUP(Q32,Calendar!$AF:$AH,3,FALSE),"")</f>
        <v/>
      </c>
    </row>
    <row r="33" spans="2:21" x14ac:dyDescent="0.25">
      <c r="B33" s="14" t="str">
        <f ca="1">IFERROR(VLOOKUP(DAY(B28)&amp;"x6",$T:$U,2,FALSE),"")</f>
        <v/>
      </c>
      <c r="C33" s="15"/>
      <c r="D33" s="14" t="str">
        <f ca="1">IFERROR(VLOOKUP(DAY(D28)&amp;"x6",$T:$U,2,FALSE),"")</f>
        <v/>
      </c>
      <c r="E33" s="15"/>
      <c r="F33" s="14" t="str">
        <f ca="1">IFERROR(VLOOKUP(DAY(F28)&amp;"x6",$T:$U,2,FALSE),"")</f>
        <v/>
      </c>
      <c r="G33" s="15"/>
      <c r="H33" s="14" t="str">
        <f ca="1">IFERROR(VLOOKUP(DAY(H28)&amp;"x6",$T:$U,2,FALSE),"")</f>
        <v/>
      </c>
      <c r="I33" s="15"/>
      <c r="J33" s="14" t="str">
        <f ca="1">IFERROR(VLOOKUP(DAY(J28)&amp;"x6",$T:$U,2,FALSE),"")</f>
        <v/>
      </c>
      <c r="K33" s="15"/>
      <c r="L33" s="14" t="str">
        <f ca="1">IFERROR(VLOOKUP(DAY(L28)&amp;"x6",$T:$U,2,FALSE),"")</f>
        <v/>
      </c>
      <c r="M33" s="15"/>
      <c r="N33" s="14" t="str">
        <f ca="1">IFERROR(VLOOKUP(DAY(N28)&amp;"x6",$T:$U,2,FALSE),"")</f>
        <v/>
      </c>
      <c r="O33" s="15"/>
      <c r="Q33" s="7" t="str">
        <f t="shared" si="0"/>
        <v>6x30</v>
      </c>
      <c r="R33" s="8" t="str">
        <f>IFERROR(VLOOKUP(Q33,Calendar!$AF:$AH,2,FALSE),"")</f>
        <v/>
      </c>
      <c r="S33" s="7" t="str">
        <f t="shared" si="1"/>
        <v/>
      </c>
      <c r="T33" s="8" t="str">
        <f>S33&amp;"x"&amp;COUNTIF($S$3:S33,S33)</f>
        <v>x29</v>
      </c>
      <c r="U33" s="9" t="str">
        <f>IFERROR(VLOOKUP(Q33,Calendar!$AF:$AH,3,FALSE),"")</f>
        <v/>
      </c>
    </row>
    <row r="34" spans="2:21" ht="15" customHeight="1" x14ac:dyDescent="0.25">
      <c r="B34" s="5">
        <f ca="1">OFFSET(Calendar!T18,5,0)</f>
        <v>41455</v>
      </c>
      <c r="C34" s="6" t="str">
        <f ca="1">IFERROR(VLOOKUP(DAY(B34)&amp;"x1",$T:$U,2,FALSE),"")</f>
        <v/>
      </c>
      <c r="D34" s="5" t="str">
        <f ca="1">OFFSET(Calendar!T18,5,1)</f>
        <v/>
      </c>
      <c r="E34" s="6" t="str">
        <f ca="1">IFERROR(VLOOKUP(DAY(D34)&amp;"x1",$T:$U,2,FALSE),"")</f>
        <v/>
      </c>
      <c r="F34" s="5" t="str">
        <f ca="1">OFFSET(Calendar!T18,5,2)</f>
        <v/>
      </c>
      <c r="G34" s="6" t="str">
        <f ca="1">IFERROR(VLOOKUP(DAY(F34)&amp;"x1",$T:$U,2,FALSE),"")</f>
        <v/>
      </c>
      <c r="H34" s="5" t="str">
        <f ca="1">OFFSET(Calendar!T18,5,3)</f>
        <v/>
      </c>
      <c r="I34" s="6" t="str">
        <f ca="1">IFERROR(VLOOKUP(DAY(H34)&amp;"x1",$T:$U,2,FALSE),"")</f>
        <v/>
      </c>
      <c r="J34" s="5" t="str">
        <f ca="1">OFFSET(Calendar!T18,5,4)</f>
        <v/>
      </c>
      <c r="K34" s="6" t="str">
        <f ca="1">IFERROR(VLOOKUP(DAY(J34)&amp;"x1",$T:$U,2,FALSE),"")</f>
        <v/>
      </c>
      <c r="L34" s="5" t="str">
        <f ca="1">OFFSET(Calendar!T18,5,5)</f>
        <v/>
      </c>
      <c r="M34" s="6" t="str">
        <f ca="1">IFERROR(VLOOKUP(DAY(L34)&amp;"x1",$T:$U,2,FALSE),"")</f>
        <v/>
      </c>
      <c r="N34" s="5" t="str">
        <f ca="1">OFFSET(Calendar!T18,5,6)</f>
        <v/>
      </c>
      <c r="O34" s="6" t="str">
        <f ca="1">IFERROR(VLOOKUP(DAY(N34)&amp;"x1",$T:$U,2,FALSE),"")</f>
        <v/>
      </c>
      <c r="Q34" s="7" t="str">
        <f t="shared" si="0"/>
        <v>6x31</v>
      </c>
      <c r="R34" s="8" t="str">
        <f>IFERROR(VLOOKUP(Q34,Calendar!$AF:$AH,2,FALSE),"")</f>
        <v/>
      </c>
      <c r="S34" s="7" t="str">
        <f t="shared" si="1"/>
        <v/>
      </c>
      <c r="T34" s="8" t="str">
        <f>S34&amp;"x"&amp;COUNTIF($S$3:S34,S34)</f>
        <v>x30</v>
      </c>
      <c r="U34" s="9" t="str">
        <f>IFERROR(VLOOKUP(Q34,Calendar!$AF:$AH,3,FALSE),"")</f>
        <v/>
      </c>
    </row>
    <row r="35" spans="2:21" ht="15" customHeight="1" x14ac:dyDescent="0.25">
      <c r="B35" s="10"/>
      <c r="C35" s="11" t="str">
        <f ca="1">IFERROR(VLOOKUP(DAY(B34)&amp;"x2",$T:$U,2,FALSE),"")</f>
        <v/>
      </c>
      <c r="D35" s="10"/>
      <c r="E35" s="11" t="str">
        <f ca="1">IFERROR(VLOOKUP(DAY(D34)&amp;"x2",$T:$U,2,FALSE),"")</f>
        <v/>
      </c>
      <c r="F35" s="10"/>
      <c r="G35" s="11" t="str">
        <f ca="1">IFERROR(VLOOKUP(DAY(F34)&amp;"x2",$T:$U,2,FALSE),"")</f>
        <v/>
      </c>
      <c r="H35" s="10"/>
      <c r="I35" s="11" t="str">
        <f ca="1">IFERROR(VLOOKUP(DAY(H34)&amp;"x2",$T:$U,2,FALSE),"")</f>
        <v/>
      </c>
      <c r="J35" s="10"/>
      <c r="K35" s="11" t="str">
        <f ca="1">IFERROR(VLOOKUP(DAY(J34)&amp;"x2",$T:$U,2,FALSE),"")</f>
        <v/>
      </c>
      <c r="L35" s="10"/>
      <c r="M35" s="11" t="str">
        <f ca="1">IFERROR(VLOOKUP(DAY(L34)&amp;"x2",$T:$U,2,FALSE),"")</f>
        <v/>
      </c>
      <c r="N35" s="10"/>
      <c r="O35" s="11" t="str">
        <f ca="1">IFERROR(VLOOKUP(DAY(N34)&amp;"x2",$T:$U,2,FALSE),"")</f>
        <v/>
      </c>
      <c r="Q35" s="7" t="str">
        <f t="shared" si="0"/>
        <v>6x32</v>
      </c>
      <c r="R35" s="8" t="str">
        <f>IFERROR(VLOOKUP(Q35,Calendar!$AF:$AH,2,FALSE),"")</f>
        <v/>
      </c>
      <c r="S35" s="7" t="str">
        <f t="shared" si="1"/>
        <v/>
      </c>
      <c r="T35" s="8" t="str">
        <f>S35&amp;"x"&amp;COUNTIF($S$3:S35,S35)</f>
        <v>x31</v>
      </c>
      <c r="U35" s="9" t="str">
        <f>IFERROR(VLOOKUP(Q35,Calendar!$AF:$AH,3,FALSE),"")</f>
        <v/>
      </c>
    </row>
    <row r="36" spans="2:21" x14ac:dyDescent="0.25">
      <c r="B36" s="12" t="str">
        <f ca="1">IFERROR(VLOOKUP(DAY(B34)&amp;"x3",$T:$U,2,FALSE),"")</f>
        <v/>
      </c>
      <c r="C36" s="13"/>
      <c r="D36" s="12" t="str">
        <f ca="1">IFERROR(VLOOKUP(DAY(D34)&amp;"x3",$T:$U,2,FALSE),"")</f>
        <v/>
      </c>
      <c r="E36" s="13"/>
      <c r="F36" s="12" t="str">
        <f ca="1">IFERROR(VLOOKUP(DAY(F34)&amp;"x3",$T:$U,2,FALSE),"")</f>
        <v/>
      </c>
      <c r="G36" s="13"/>
      <c r="H36" s="12" t="str">
        <f ca="1">IFERROR(VLOOKUP(DAY(H34)&amp;"x3",$T:$U,2,FALSE),"")</f>
        <v/>
      </c>
      <c r="I36" s="13"/>
      <c r="J36" s="12" t="str">
        <f ca="1">IFERROR(VLOOKUP(DAY(J34)&amp;"x3",$T:$U,2,FALSE),"")</f>
        <v/>
      </c>
      <c r="K36" s="13"/>
      <c r="L36" s="12" t="str">
        <f ca="1">IFERROR(VLOOKUP(DAY(L34)&amp;"x3",$T:$U,2,FALSE),"")</f>
        <v/>
      </c>
      <c r="M36" s="13"/>
      <c r="N36" s="12" t="str">
        <f ca="1">IFERROR(VLOOKUP(DAY(N34)&amp;"x3",$T:$U,2,FALSE),"")</f>
        <v/>
      </c>
      <c r="O36" s="13"/>
      <c r="Q36" s="7" t="str">
        <f t="shared" si="0"/>
        <v>6x33</v>
      </c>
      <c r="R36" s="8" t="str">
        <f>IFERROR(VLOOKUP(Q36,Calendar!$AF:$AH,2,FALSE),"")</f>
        <v/>
      </c>
      <c r="S36" s="7" t="str">
        <f t="shared" si="1"/>
        <v/>
      </c>
      <c r="T36" s="8" t="str">
        <f>S36&amp;"x"&amp;COUNTIF($S$3:S36,S36)</f>
        <v>x32</v>
      </c>
      <c r="U36" s="9" t="str">
        <f>IFERROR(VLOOKUP(Q36,Calendar!$AF:$AH,3,FALSE),"")</f>
        <v/>
      </c>
    </row>
    <row r="37" spans="2:21" x14ac:dyDescent="0.25">
      <c r="B37" s="12" t="str">
        <f ca="1">IFERROR(VLOOKUP(DAY(B34)&amp;"x4",$T:$U,2,FALSE),"")</f>
        <v/>
      </c>
      <c r="C37" s="13"/>
      <c r="D37" s="12" t="str">
        <f ca="1">IFERROR(VLOOKUP(DAY(D34)&amp;"x4",$T:$U,2,FALSE),"")</f>
        <v/>
      </c>
      <c r="E37" s="13"/>
      <c r="F37" s="12" t="str">
        <f ca="1">IFERROR(VLOOKUP(DAY(F34)&amp;"x4",$T:$U,2,FALSE),"")</f>
        <v/>
      </c>
      <c r="G37" s="13"/>
      <c r="H37" s="12" t="str">
        <f ca="1">IFERROR(VLOOKUP(DAY(H34)&amp;"x4",$T:$U,2,FALSE),"")</f>
        <v/>
      </c>
      <c r="I37" s="13"/>
      <c r="J37" s="12" t="str">
        <f ca="1">IFERROR(VLOOKUP(DAY(J34)&amp;"x4",$T:$U,2,FALSE),"")</f>
        <v/>
      </c>
      <c r="K37" s="13"/>
      <c r="L37" s="12" t="str">
        <f ca="1">IFERROR(VLOOKUP(DAY(L34)&amp;"x4",$T:$U,2,FALSE),"")</f>
        <v/>
      </c>
      <c r="M37" s="13"/>
      <c r="N37" s="12" t="str">
        <f ca="1">IFERROR(VLOOKUP(DAY(N34)&amp;"x4",$T:$U,2,FALSE),"")</f>
        <v/>
      </c>
      <c r="O37" s="13"/>
      <c r="Q37" s="7" t="str">
        <f t="shared" si="0"/>
        <v>6x34</v>
      </c>
      <c r="R37" s="8" t="str">
        <f>IFERROR(VLOOKUP(Q37,Calendar!$AF:$AH,2,FALSE),"")</f>
        <v/>
      </c>
      <c r="S37" s="7" t="str">
        <f t="shared" si="1"/>
        <v/>
      </c>
      <c r="T37" s="8" t="str">
        <f>S37&amp;"x"&amp;COUNTIF($S$3:S37,S37)</f>
        <v>x33</v>
      </c>
      <c r="U37" s="9" t="str">
        <f>IFERROR(VLOOKUP(Q37,Calendar!$AF:$AH,3,FALSE),"")</f>
        <v/>
      </c>
    </row>
    <row r="38" spans="2:21" x14ac:dyDescent="0.25">
      <c r="B38" s="12" t="str">
        <f ca="1">IFERROR(VLOOKUP(DAY(B34)&amp;"x5",$T:$U,2,FALSE),"")</f>
        <v/>
      </c>
      <c r="C38" s="13"/>
      <c r="D38" s="12" t="str">
        <f ca="1">IFERROR(VLOOKUP(DAY(D34)&amp;"x5",$T:$U,2,FALSE),"")</f>
        <v/>
      </c>
      <c r="E38" s="13"/>
      <c r="F38" s="12" t="str">
        <f ca="1">IFERROR(VLOOKUP(DAY(F34)&amp;"x5",$T:$U,2,FALSE),"")</f>
        <v/>
      </c>
      <c r="G38" s="13"/>
      <c r="H38" s="12" t="str">
        <f ca="1">IFERROR(VLOOKUP(DAY(H34)&amp;"x5",$T:$U,2,FALSE),"")</f>
        <v/>
      </c>
      <c r="I38" s="13"/>
      <c r="J38" s="12" t="str">
        <f ca="1">IFERROR(VLOOKUP(DAY(J34)&amp;"x5",$T:$U,2,FALSE),"")</f>
        <v/>
      </c>
      <c r="K38" s="13"/>
      <c r="L38" s="12" t="str">
        <f ca="1">IFERROR(VLOOKUP(DAY(L34)&amp;"x5",$T:$U,2,FALSE),"")</f>
        <v/>
      </c>
      <c r="M38" s="13"/>
      <c r="N38" s="12" t="str">
        <f ca="1">IFERROR(VLOOKUP(DAY(N34)&amp;"x5",$T:$U,2,FALSE),"")</f>
        <v/>
      </c>
      <c r="O38" s="13"/>
      <c r="Q38" s="7" t="str">
        <f t="shared" si="0"/>
        <v>6x35</v>
      </c>
      <c r="R38" s="8" t="str">
        <f>IFERROR(VLOOKUP(Q38,Calendar!$AF:$AH,2,FALSE),"")</f>
        <v/>
      </c>
      <c r="S38" s="7" t="str">
        <f t="shared" si="1"/>
        <v/>
      </c>
      <c r="T38" s="8" t="str">
        <f>S38&amp;"x"&amp;COUNTIF($S$3:S38,S38)</f>
        <v>x34</v>
      </c>
      <c r="U38" s="9" t="str">
        <f>IFERROR(VLOOKUP(Q38,Calendar!$AF:$AH,3,FALSE),"")</f>
        <v/>
      </c>
    </row>
    <row r="39" spans="2:21" x14ac:dyDescent="0.25">
      <c r="B39" s="14" t="str">
        <f ca="1">IFERROR(VLOOKUP(DAY(B34)&amp;"x6",$T:$U,2,FALSE),"")</f>
        <v/>
      </c>
      <c r="C39" s="15"/>
      <c r="D39" s="14" t="str">
        <f ca="1">IFERROR(VLOOKUP(DAY(D34)&amp;"x6",$T:$U,2,FALSE),"")</f>
        <v/>
      </c>
      <c r="E39" s="15"/>
      <c r="F39" s="14" t="str">
        <f ca="1">IFERROR(VLOOKUP(DAY(F34)&amp;"x6",$T:$U,2,FALSE),"")</f>
        <v/>
      </c>
      <c r="G39" s="15"/>
      <c r="H39" s="14" t="str">
        <f ca="1">IFERROR(VLOOKUP(DAY(H34)&amp;"x6",$T:$U,2,FALSE),"")</f>
        <v/>
      </c>
      <c r="I39" s="15"/>
      <c r="J39" s="14" t="str">
        <f ca="1">IFERROR(VLOOKUP(DAY(J34)&amp;"x6",$T:$U,2,FALSE),"")</f>
        <v/>
      </c>
      <c r="K39" s="15"/>
      <c r="L39" s="14" t="str">
        <f ca="1">IFERROR(VLOOKUP(DAY(L34)&amp;"x6",$T:$U,2,FALSE),"")</f>
        <v/>
      </c>
      <c r="M39" s="15"/>
      <c r="N39" s="14" t="str">
        <f ca="1">IFERROR(VLOOKUP(DAY(N34)&amp;"x6",$T:$U,2,FALSE),"")</f>
        <v/>
      </c>
      <c r="O39" s="15"/>
      <c r="Q39" s="7" t="str">
        <f t="shared" si="0"/>
        <v>6x36</v>
      </c>
      <c r="R39" s="8" t="str">
        <f>IFERROR(VLOOKUP(Q39,Calendar!$AF:$AH,2,FALSE),"")</f>
        <v/>
      </c>
      <c r="S39" s="7" t="str">
        <f t="shared" si="1"/>
        <v/>
      </c>
      <c r="T39" s="8" t="str">
        <f>S39&amp;"x"&amp;COUNTIF($S$3:S39,S39)</f>
        <v>x35</v>
      </c>
      <c r="U39" s="9" t="str">
        <f>IFERROR(VLOOKUP(Q39,Calendar!$AF:$AH,3,FALSE),"")</f>
        <v/>
      </c>
    </row>
  </sheetData>
  <sheetProtection sheet="1" objects="1" scenarios="1"/>
  <mergeCells count="218">
    <mergeCell ref="N38:O38"/>
    <mergeCell ref="B39:C39"/>
    <mergeCell ref="D39:E39"/>
    <mergeCell ref="F39:G39"/>
    <mergeCell ref="H39:I39"/>
    <mergeCell ref="J39:K39"/>
    <mergeCell ref="L39:M39"/>
    <mergeCell ref="N39:O39"/>
    <mergeCell ref="B38:C38"/>
    <mergeCell ref="D38:E38"/>
    <mergeCell ref="F38:G38"/>
    <mergeCell ref="H38:I38"/>
    <mergeCell ref="J38:K38"/>
    <mergeCell ref="L38:M38"/>
    <mergeCell ref="N36:O36"/>
    <mergeCell ref="B37:C37"/>
    <mergeCell ref="D37:E37"/>
    <mergeCell ref="F37:G37"/>
    <mergeCell ref="H37:I37"/>
    <mergeCell ref="J37:K37"/>
    <mergeCell ref="L37:M37"/>
    <mergeCell ref="N37:O37"/>
    <mergeCell ref="B36:C36"/>
    <mergeCell ref="D36:E36"/>
    <mergeCell ref="F36:G36"/>
    <mergeCell ref="H36:I36"/>
    <mergeCell ref="J36:K36"/>
    <mergeCell ref="L36:M36"/>
    <mergeCell ref="N33:O33"/>
    <mergeCell ref="B34:B35"/>
    <mergeCell ref="D34:D35"/>
    <mergeCell ref="F34:F35"/>
    <mergeCell ref="H34:H35"/>
    <mergeCell ref="J34:J35"/>
    <mergeCell ref="L34:L35"/>
    <mergeCell ref="N34:N35"/>
    <mergeCell ref="B33:C33"/>
    <mergeCell ref="D33:E33"/>
    <mergeCell ref="F33:G33"/>
    <mergeCell ref="H33:I33"/>
    <mergeCell ref="J33:K33"/>
    <mergeCell ref="L33:M33"/>
    <mergeCell ref="N31:O31"/>
    <mergeCell ref="B32:C32"/>
    <mergeCell ref="D32:E32"/>
    <mergeCell ref="F32:G32"/>
    <mergeCell ref="H32:I32"/>
    <mergeCell ref="J32:K32"/>
    <mergeCell ref="L32:M32"/>
    <mergeCell ref="N32:O32"/>
    <mergeCell ref="B31:C31"/>
    <mergeCell ref="D31:E31"/>
    <mergeCell ref="F31:G31"/>
    <mergeCell ref="H31:I31"/>
    <mergeCell ref="J31:K31"/>
    <mergeCell ref="L31:M31"/>
    <mergeCell ref="N28:N29"/>
    <mergeCell ref="B30:C30"/>
    <mergeCell ref="D30:E30"/>
    <mergeCell ref="F30:G30"/>
    <mergeCell ref="H30:I30"/>
    <mergeCell ref="J30:K30"/>
    <mergeCell ref="L30:M30"/>
    <mergeCell ref="N30:O30"/>
    <mergeCell ref="B28:B29"/>
    <mergeCell ref="D28:D29"/>
    <mergeCell ref="F28:F29"/>
    <mergeCell ref="H28:H29"/>
    <mergeCell ref="J28:J29"/>
    <mergeCell ref="L28:L29"/>
    <mergeCell ref="N26:O26"/>
    <mergeCell ref="B27:C27"/>
    <mergeCell ref="D27:E27"/>
    <mergeCell ref="F27:G27"/>
    <mergeCell ref="H27:I27"/>
    <mergeCell ref="J27:K27"/>
    <mergeCell ref="L27:M27"/>
    <mergeCell ref="N27:O27"/>
    <mergeCell ref="B26:C26"/>
    <mergeCell ref="D26:E26"/>
    <mergeCell ref="F26:G26"/>
    <mergeCell ref="H26:I26"/>
    <mergeCell ref="J26:K26"/>
    <mergeCell ref="L26:M26"/>
    <mergeCell ref="N24:O24"/>
    <mergeCell ref="B25:C25"/>
    <mergeCell ref="D25:E25"/>
    <mergeCell ref="F25:G25"/>
    <mergeCell ref="H25:I25"/>
    <mergeCell ref="J25:K25"/>
    <mergeCell ref="L25:M25"/>
    <mergeCell ref="N25:O25"/>
    <mergeCell ref="B24:C24"/>
    <mergeCell ref="D24:E24"/>
    <mergeCell ref="F24:G24"/>
    <mergeCell ref="H24:I24"/>
    <mergeCell ref="J24:K24"/>
    <mergeCell ref="L24:M24"/>
    <mergeCell ref="N21:O21"/>
    <mergeCell ref="B22:B23"/>
    <mergeCell ref="D22:D23"/>
    <mergeCell ref="F22:F23"/>
    <mergeCell ref="H22:H23"/>
    <mergeCell ref="J22:J23"/>
    <mergeCell ref="L22:L23"/>
    <mergeCell ref="N22:N23"/>
    <mergeCell ref="B21:C21"/>
    <mergeCell ref="D21:E21"/>
    <mergeCell ref="F21:G21"/>
    <mergeCell ref="H21:I21"/>
    <mergeCell ref="J21:K21"/>
    <mergeCell ref="L21:M21"/>
    <mergeCell ref="N19:O19"/>
    <mergeCell ref="B20:C20"/>
    <mergeCell ref="D20:E20"/>
    <mergeCell ref="F20:G20"/>
    <mergeCell ref="H20:I20"/>
    <mergeCell ref="J20:K20"/>
    <mergeCell ref="L20:M20"/>
    <mergeCell ref="N20:O20"/>
    <mergeCell ref="B19:C19"/>
    <mergeCell ref="D19:E19"/>
    <mergeCell ref="F19:G19"/>
    <mergeCell ref="H19:I19"/>
    <mergeCell ref="J19:K19"/>
    <mergeCell ref="L19:M19"/>
    <mergeCell ref="N16:N17"/>
    <mergeCell ref="B18:C18"/>
    <mergeCell ref="D18:E18"/>
    <mergeCell ref="F18:G18"/>
    <mergeCell ref="H18:I18"/>
    <mergeCell ref="J18:K18"/>
    <mergeCell ref="L18:M18"/>
    <mergeCell ref="N18:O18"/>
    <mergeCell ref="B16:B17"/>
    <mergeCell ref="D16:D17"/>
    <mergeCell ref="F16:F17"/>
    <mergeCell ref="H16:H17"/>
    <mergeCell ref="J16:J17"/>
    <mergeCell ref="L16:L17"/>
    <mergeCell ref="N14:O14"/>
    <mergeCell ref="B15:C15"/>
    <mergeCell ref="D15:E15"/>
    <mergeCell ref="F15:G15"/>
    <mergeCell ref="H15:I15"/>
    <mergeCell ref="J15:K15"/>
    <mergeCell ref="L15:M15"/>
    <mergeCell ref="N15:O15"/>
    <mergeCell ref="B14:C14"/>
    <mergeCell ref="D14:E14"/>
    <mergeCell ref="F14:G14"/>
    <mergeCell ref="H14:I14"/>
    <mergeCell ref="J14:K14"/>
    <mergeCell ref="L14:M14"/>
    <mergeCell ref="N12:O12"/>
    <mergeCell ref="B13:C13"/>
    <mergeCell ref="D13:E13"/>
    <mergeCell ref="F13:G13"/>
    <mergeCell ref="H13:I13"/>
    <mergeCell ref="J13:K13"/>
    <mergeCell ref="L13:M13"/>
    <mergeCell ref="N13:O13"/>
    <mergeCell ref="B12:C12"/>
    <mergeCell ref="D12:E12"/>
    <mergeCell ref="F12:G12"/>
    <mergeCell ref="H12:I12"/>
    <mergeCell ref="J12:K12"/>
    <mergeCell ref="L12:M12"/>
    <mergeCell ref="N9:O9"/>
    <mergeCell ref="B10:B11"/>
    <mergeCell ref="D10:D11"/>
    <mergeCell ref="F10:F11"/>
    <mergeCell ref="H10:H11"/>
    <mergeCell ref="J10:J11"/>
    <mergeCell ref="L10:L11"/>
    <mergeCell ref="N10:N11"/>
    <mergeCell ref="B9:C9"/>
    <mergeCell ref="D9:E9"/>
    <mergeCell ref="F9:G9"/>
    <mergeCell ref="H9:I9"/>
    <mergeCell ref="J9:K9"/>
    <mergeCell ref="L9:M9"/>
    <mergeCell ref="N7:O7"/>
    <mergeCell ref="B8:C8"/>
    <mergeCell ref="D8:E8"/>
    <mergeCell ref="F8:G8"/>
    <mergeCell ref="H8:I8"/>
    <mergeCell ref="J8:K8"/>
    <mergeCell ref="L8:M8"/>
    <mergeCell ref="N8:O8"/>
    <mergeCell ref="B7:C7"/>
    <mergeCell ref="D7:E7"/>
    <mergeCell ref="F7:G7"/>
    <mergeCell ref="H7:I7"/>
    <mergeCell ref="J7:K7"/>
    <mergeCell ref="L7:M7"/>
    <mergeCell ref="N4:N5"/>
    <mergeCell ref="B6:C6"/>
    <mergeCell ref="D6:E6"/>
    <mergeCell ref="F6:G6"/>
    <mergeCell ref="H6:I6"/>
    <mergeCell ref="J6:K6"/>
    <mergeCell ref="L6:M6"/>
    <mergeCell ref="N6:O6"/>
    <mergeCell ref="B4:B5"/>
    <mergeCell ref="D4:D5"/>
    <mergeCell ref="F4:F5"/>
    <mergeCell ref="H4:H5"/>
    <mergeCell ref="J4:J5"/>
    <mergeCell ref="L4:L5"/>
    <mergeCell ref="B1:O1"/>
    <mergeCell ref="B3:C3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  <pageSetup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39"/>
  <sheetViews>
    <sheetView showGridLines="0" zoomScale="80" zoomScaleNormal="80" workbookViewId="0">
      <selection activeCell="B3" sqref="B3:C3"/>
    </sheetView>
  </sheetViews>
  <sheetFormatPr defaultColWidth="3.42578125" defaultRowHeight="15" x14ac:dyDescent="0.25"/>
  <cols>
    <col min="1" max="1" width="3.42578125" style="2"/>
    <col min="2" max="2" width="5.140625" style="16" customWidth="1"/>
    <col min="3" max="3" width="20.42578125" style="16" customWidth="1"/>
    <col min="4" max="4" width="5.140625" style="16" customWidth="1"/>
    <col min="5" max="5" width="20.42578125" style="16" customWidth="1"/>
    <col min="6" max="6" width="5.140625" style="16" customWidth="1"/>
    <col min="7" max="7" width="20.42578125" style="16" customWidth="1"/>
    <col min="8" max="8" width="5.140625" style="16" customWidth="1"/>
    <col min="9" max="9" width="20.42578125" style="16" customWidth="1"/>
    <col min="10" max="10" width="5.140625" style="16" customWidth="1"/>
    <col min="11" max="11" width="20.42578125" style="16" customWidth="1"/>
    <col min="12" max="12" width="5.140625" style="16" customWidth="1"/>
    <col min="13" max="13" width="20.42578125" style="16" customWidth="1"/>
    <col min="14" max="14" width="5.140625" style="16" customWidth="1"/>
    <col min="15" max="15" width="20.42578125" style="16" customWidth="1"/>
    <col min="16" max="16" width="3.42578125" style="2"/>
    <col min="17" max="17" width="5.28515625" style="2" hidden="1" customWidth="1"/>
    <col min="18" max="18" width="8.5703125" style="2" hidden="1" customWidth="1"/>
    <col min="19" max="19" width="7.85546875" style="2" hidden="1" customWidth="1"/>
    <col min="20" max="20" width="8.5703125" style="2" hidden="1" customWidth="1"/>
    <col min="21" max="21" width="16.28515625" style="2" hidden="1" customWidth="1"/>
    <col min="22" max="16384" width="3.42578125" style="2"/>
  </cols>
  <sheetData>
    <row r="1" spans="2:21" ht="37.5" customHeight="1" x14ac:dyDescent="0.65">
      <c r="B1" s="1">
        <f ca="1">OFFSET(Calendar!B27,-2,0)</f>
        <v>41456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3" spans="2:21" ht="18.75" customHeight="1" x14ac:dyDescent="0.2">
      <c r="B3" s="3" t="str">
        <f>VLOOKUP(1,db_wd,3,FALSE)</f>
        <v>Sunday</v>
      </c>
      <c r="C3" s="3"/>
      <c r="D3" s="3" t="str">
        <f>VLOOKUP(2,db_wd,3,FALSE)</f>
        <v>Monday</v>
      </c>
      <c r="E3" s="3"/>
      <c r="F3" s="3" t="str">
        <f>VLOOKUP(3,db_wd,3,FALSE)</f>
        <v>Tuesday</v>
      </c>
      <c r="G3" s="3"/>
      <c r="H3" s="3" t="str">
        <f>VLOOKUP(4,db_wd,3,FALSE)</f>
        <v>Wednesday</v>
      </c>
      <c r="I3" s="3"/>
      <c r="J3" s="3" t="str">
        <f>VLOOKUP(5,db_wd,3,FALSE)</f>
        <v>Thursday</v>
      </c>
      <c r="K3" s="3"/>
      <c r="L3" s="3" t="str">
        <f>VLOOKUP(6,db_wd,3,FALSE)</f>
        <v>Friday</v>
      </c>
      <c r="M3" s="3"/>
      <c r="N3" s="3" t="str">
        <f>VLOOKUP(7,db_wd,3,FALSE)</f>
        <v>Saturday</v>
      </c>
      <c r="O3" s="3"/>
      <c r="Q3" s="4">
        <v>7</v>
      </c>
      <c r="R3" s="4"/>
      <c r="S3" s="4" t="s">
        <v>60</v>
      </c>
      <c r="T3" s="4"/>
      <c r="U3" s="4"/>
    </row>
    <row r="4" spans="2:21" ht="15" customHeight="1" x14ac:dyDescent="0.25">
      <c r="B4" s="5" t="str">
        <f ca="1">OFFSET(Calendar!B27,0,0)</f>
        <v/>
      </c>
      <c r="C4" s="6" t="str">
        <f ca="1">IFERROR(VLOOKUP(DAY(B4)&amp;"x1",$T:$U,2,FALSE),"")</f>
        <v/>
      </c>
      <c r="D4" s="5">
        <f ca="1">OFFSET(Calendar!B27,0,1)</f>
        <v>41456</v>
      </c>
      <c r="E4" s="6" t="str">
        <f ca="1">IFERROR(VLOOKUP(DAY(D4)&amp;"x1",$T:$U,2,FALSE),"")</f>
        <v/>
      </c>
      <c r="F4" s="5">
        <f ca="1">OFFSET(Calendar!B27,0,2)</f>
        <v>41457</v>
      </c>
      <c r="G4" s="6" t="str">
        <f ca="1">IFERROR(VLOOKUP(DAY(F4)&amp;"x1",$T:$U,2,FALSE),"")</f>
        <v/>
      </c>
      <c r="H4" s="5">
        <f ca="1">OFFSET(Calendar!B27,0,3)</f>
        <v>41458</v>
      </c>
      <c r="I4" s="6" t="str">
        <f ca="1">IFERROR(VLOOKUP(DAY(H4)&amp;"x1",$T:$U,2,FALSE),"")</f>
        <v/>
      </c>
      <c r="J4" s="5">
        <f ca="1">OFFSET(Calendar!B27,0,4)</f>
        <v>41459</v>
      </c>
      <c r="K4" s="6" t="str">
        <f ca="1">IFERROR(VLOOKUP(DAY(J4)&amp;"x1",$T:$U,2,FALSE),"")</f>
        <v/>
      </c>
      <c r="L4" s="5">
        <f ca="1">OFFSET(Calendar!B27,0,5)</f>
        <v>41460</v>
      </c>
      <c r="M4" s="6" t="str">
        <f ca="1">IFERROR(VLOOKUP(DAY(L4)&amp;"x1",$T:$U,2,FALSE),"")</f>
        <v/>
      </c>
      <c r="N4" s="5">
        <f ca="1">OFFSET(Calendar!B27,0,6)</f>
        <v>41461</v>
      </c>
      <c r="O4" s="6" t="str">
        <f ca="1">IFERROR(VLOOKUP(DAY(N4)&amp;"x1",$T:$U,2,FALSE),"")</f>
        <v/>
      </c>
      <c r="Q4" s="7" t="str">
        <f>$Q$3&amp;"x"&amp;(ROW()-3)</f>
        <v>7x1</v>
      </c>
      <c r="R4" s="8" t="str">
        <f>IFERROR(VLOOKUP(Q4,Calendar!$AF:$AH,2,FALSE),"")</f>
        <v/>
      </c>
      <c r="S4" s="7" t="str">
        <f>IF(R4="","",DAY(R4))</f>
        <v/>
      </c>
      <c r="T4" s="8" t="str">
        <f>S4&amp;"x"&amp;COUNTIF($S$3:S4,S4)</f>
        <v>x1</v>
      </c>
      <c r="U4" s="9" t="str">
        <f>IFERROR(VLOOKUP(Q4,Calendar!$AF:$AH,3,FALSE),"")</f>
        <v/>
      </c>
    </row>
    <row r="5" spans="2:21" ht="15" customHeight="1" x14ac:dyDescent="0.25">
      <c r="B5" s="10"/>
      <c r="C5" s="11" t="str">
        <f ca="1">IFERROR(VLOOKUP(DAY(B4)&amp;"x2",$T:$U,2,FALSE),"")</f>
        <v/>
      </c>
      <c r="D5" s="10"/>
      <c r="E5" s="11" t="str">
        <f ca="1">IFERROR(VLOOKUP(DAY(D4)&amp;"x2",$T:$U,2,FALSE),"")</f>
        <v/>
      </c>
      <c r="F5" s="10"/>
      <c r="G5" s="11" t="str">
        <f ca="1">IFERROR(VLOOKUP(DAY(F4)&amp;"x2",$T:$U,2,FALSE),"")</f>
        <v/>
      </c>
      <c r="H5" s="10"/>
      <c r="I5" s="11" t="str">
        <f ca="1">IFERROR(VLOOKUP(DAY(H4)&amp;"x2",$T:$U,2,FALSE),"")</f>
        <v/>
      </c>
      <c r="J5" s="10"/>
      <c r="K5" s="11" t="str">
        <f ca="1">IFERROR(VLOOKUP(DAY(J4)&amp;"x2",$T:$U,2,FALSE),"")</f>
        <v/>
      </c>
      <c r="L5" s="10"/>
      <c r="M5" s="11" t="str">
        <f ca="1">IFERROR(VLOOKUP(DAY(L4)&amp;"x2",$T:$U,2,FALSE),"")</f>
        <v/>
      </c>
      <c r="N5" s="10"/>
      <c r="O5" s="11" t="str">
        <f ca="1">IFERROR(VLOOKUP(DAY(N4)&amp;"x2",$T:$U,2,FALSE),"")</f>
        <v/>
      </c>
      <c r="Q5" s="7" t="str">
        <f t="shared" ref="Q5:Q39" si="0">$Q$3&amp;"x"&amp;(ROW()-3)</f>
        <v>7x2</v>
      </c>
      <c r="R5" s="8" t="str">
        <f>IFERROR(VLOOKUP(Q5,Calendar!$AF:$AH,2,FALSE),"")</f>
        <v/>
      </c>
      <c r="S5" s="7" t="str">
        <f t="shared" ref="S5:S39" si="1">IF(R5="","",DAY(R5))</f>
        <v/>
      </c>
      <c r="T5" s="8" t="str">
        <f>S5&amp;"x"&amp;COUNTIF($S$3:S5,S5)</f>
        <v>x2</v>
      </c>
      <c r="U5" s="9" t="str">
        <f>IFERROR(VLOOKUP(Q5,Calendar!$AF:$AH,3,FALSE),"")</f>
        <v/>
      </c>
    </row>
    <row r="6" spans="2:21" x14ac:dyDescent="0.25">
      <c r="B6" s="12" t="str">
        <f ca="1">IFERROR(VLOOKUP(DAY(B4)&amp;"x3",$T:$U,2,FALSE),"")</f>
        <v/>
      </c>
      <c r="C6" s="13"/>
      <c r="D6" s="12" t="str">
        <f ca="1">IFERROR(VLOOKUP(DAY(D4)&amp;"x3",$T:$U,2,FALSE),"")</f>
        <v/>
      </c>
      <c r="E6" s="13"/>
      <c r="F6" s="12" t="str">
        <f ca="1">IFERROR(VLOOKUP(DAY(F4)&amp;"x3",$T:$U,2,FALSE),"")</f>
        <v/>
      </c>
      <c r="G6" s="13"/>
      <c r="H6" s="12" t="str">
        <f ca="1">IFERROR(VLOOKUP(DAY(H4)&amp;"x3",$T:$U,2,FALSE),"")</f>
        <v/>
      </c>
      <c r="I6" s="13"/>
      <c r="J6" s="12" t="str">
        <f ca="1">IFERROR(VLOOKUP(DAY(J4)&amp;"x3",$T:$U,2,FALSE),"")</f>
        <v/>
      </c>
      <c r="K6" s="13"/>
      <c r="L6" s="12" t="str">
        <f ca="1">IFERROR(VLOOKUP(DAY(L4)&amp;"x3",$T:$U,2,FALSE),"")</f>
        <v/>
      </c>
      <c r="M6" s="13"/>
      <c r="N6" s="12" t="str">
        <f ca="1">IFERROR(VLOOKUP(DAY(N4)&amp;"x3",$T:$U,2,FALSE),"")</f>
        <v/>
      </c>
      <c r="O6" s="13"/>
      <c r="Q6" s="7" t="str">
        <f t="shared" si="0"/>
        <v>7x3</v>
      </c>
      <c r="R6" s="8" t="str">
        <f>IFERROR(VLOOKUP(Q6,Calendar!$AF:$AH,2,FALSE),"")</f>
        <v/>
      </c>
      <c r="S6" s="7" t="str">
        <f t="shared" si="1"/>
        <v/>
      </c>
      <c r="T6" s="8" t="str">
        <f>S6&amp;"x"&amp;COUNTIF($S$3:S6,S6)</f>
        <v>x3</v>
      </c>
      <c r="U6" s="9" t="str">
        <f>IFERROR(VLOOKUP(Q6,Calendar!$AF:$AH,3,FALSE),"")</f>
        <v/>
      </c>
    </row>
    <row r="7" spans="2:21" x14ac:dyDescent="0.25">
      <c r="B7" s="12" t="str">
        <f ca="1">IFERROR(VLOOKUP(DAY(B4)&amp;"x4",$T:$U,2,FALSE),"")</f>
        <v/>
      </c>
      <c r="C7" s="13"/>
      <c r="D7" s="12" t="str">
        <f ca="1">IFERROR(VLOOKUP(DAY(D4)&amp;"x4",$T:$U,2,FALSE),"")</f>
        <v/>
      </c>
      <c r="E7" s="13"/>
      <c r="F7" s="12" t="str">
        <f ca="1">IFERROR(VLOOKUP(DAY(F4)&amp;"x4",$T:$U,2,FALSE),"")</f>
        <v/>
      </c>
      <c r="G7" s="13"/>
      <c r="H7" s="12" t="str">
        <f ca="1">IFERROR(VLOOKUP(DAY(H4)&amp;"x4",$T:$U,2,FALSE),"")</f>
        <v/>
      </c>
      <c r="I7" s="13"/>
      <c r="J7" s="12" t="str">
        <f ca="1">IFERROR(VLOOKUP(DAY(J4)&amp;"x4",$T:$U,2,FALSE),"")</f>
        <v/>
      </c>
      <c r="K7" s="13"/>
      <c r="L7" s="12" t="str">
        <f ca="1">IFERROR(VLOOKUP(DAY(L4)&amp;"x4",$T:$U,2,FALSE),"")</f>
        <v/>
      </c>
      <c r="M7" s="13"/>
      <c r="N7" s="12" t="str">
        <f ca="1">IFERROR(VLOOKUP(DAY(N4)&amp;"x4",$T:$U,2,FALSE),"")</f>
        <v/>
      </c>
      <c r="O7" s="13"/>
      <c r="Q7" s="7" t="str">
        <f t="shared" si="0"/>
        <v>7x4</v>
      </c>
      <c r="R7" s="8" t="str">
        <f>IFERROR(VLOOKUP(Q7,Calendar!$AF:$AH,2,FALSE),"")</f>
        <v/>
      </c>
      <c r="S7" s="7" t="str">
        <f t="shared" si="1"/>
        <v/>
      </c>
      <c r="T7" s="8" t="str">
        <f>S7&amp;"x"&amp;COUNTIF($S$3:S7,S7)</f>
        <v>x4</v>
      </c>
      <c r="U7" s="9" t="str">
        <f>IFERROR(VLOOKUP(Q7,Calendar!$AF:$AH,3,FALSE),"")</f>
        <v/>
      </c>
    </row>
    <row r="8" spans="2:21" x14ac:dyDescent="0.25">
      <c r="B8" s="12" t="str">
        <f ca="1">IFERROR(VLOOKUP(DAY(B4)&amp;"x5",$T:$U,2,FALSE),"")</f>
        <v/>
      </c>
      <c r="C8" s="13"/>
      <c r="D8" s="12" t="str">
        <f ca="1">IFERROR(VLOOKUP(DAY(D4)&amp;"x5",$T:$U,2,FALSE),"")</f>
        <v/>
      </c>
      <c r="E8" s="13"/>
      <c r="F8" s="12" t="str">
        <f ca="1">IFERROR(VLOOKUP(DAY(F4)&amp;"x5",$T:$U,2,FALSE),"")</f>
        <v/>
      </c>
      <c r="G8" s="13"/>
      <c r="H8" s="12" t="str">
        <f ca="1">IFERROR(VLOOKUP(DAY(H4)&amp;"x5",$T:$U,2,FALSE),"")</f>
        <v/>
      </c>
      <c r="I8" s="13"/>
      <c r="J8" s="12" t="str">
        <f ca="1">IFERROR(VLOOKUP(DAY(J4)&amp;"x5",$T:$U,2,FALSE),"")</f>
        <v/>
      </c>
      <c r="K8" s="13"/>
      <c r="L8" s="12" t="str">
        <f ca="1">IFERROR(VLOOKUP(DAY(L4)&amp;"x5",$T:$U,2,FALSE),"")</f>
        <v/>
      </c>
      <c r="M8" s="13"/>
      <c r="N8" s="12" t="str">
        <f ca="1">IFERROR(VLOOKUP(DAY(N4)&amp;"x5",$T:$U,2,FALSE),"")</f>
        <v/>
      </c>
      <c r="O8" s="13"/>
      <c r="Q8" s="7" t="str">
        <f t="shared" si="0"/>
        <v>7x5</v>
      </c>
      <c r="R8" s="8" t="str">
        <f>IFERROR(VLOOKUP(Q8,Calendar!$AF:$AH,2,FALSE),"")</f>
        <v/>
      </c>
      <c r="S8" s="7" t="str">
        <f t="shared" si="1"/>
        <v/>
      </c>
      <c r="T8" s="8" t="str">
        <f>S8&amp;"x"&amp;COUNTIF($S$3:S8,S8)</f>
        <v>x5</v>
      </c>
      <c r="U8" s="9" t="str">
        <f>IFERROR(VLOOKUP(Q8,Calendar!$AF:$AH,3,FALSE),"")</f>
        <v/>
      </c>
    </row>
    <row r="9" spans="2:21" x14ac:dyDescent="0.25">
      <c r="B9" s="14" t="str">
        <f ca="1">IFERROR(VLOOKUP(DAY(B4)&amp;"x6",$T:$U,2,FALSE),"")</f>
        <v/>
      </c>
      <c r="C9" s="15"/>
      <c r="D9" s="14" t="str">
        <f ca="1">IFERROR(VLOOKUP(DAY(D4)&amp;"x6",$T:$U,2,FALSE),"")</f>
        <v/>
      </c>
      <c r="E9" s="15"/>
      <c r="F9" s="14" t="str">
        <f ca="1">IFERROR(VLOOKUP(DAY(F4)&amp;"x6",$T:$U,2,FALSE),"")</f>
        <v/>
      </c>
      <c r="G9" s="15"/>
      <c r="H9" s="14" t="str">
        <f ca="1">IFERROR(VLOOKUP(DAY(H4)&amp;"x6",$T:$U,2,FALSE),"")</f>
        <v/>
      </c>
      <c r="I9" s="15"/>
      <c r="J9" s="14" t="str">
        <f ca="1">IFERROR(VLOOKUP(DAY(J4)&amp;"x6",$T:$U,2,FALSE),"")</f>
        <v/>
      </c>
      <c r="K9" s="15"/>
      <c r="L9" s="14" t="str">
        <f ca="1">IFERROR(VLOOKUP(DAY(L4)&amp;"x6",$T:$U,2,FALSE),"")</f>
        <v/>
      </c>
      <c r="M9" s="15"/>
      <c r="N9" s="14" t="str">
        <f ca="1">IFERROR(VLOOKUP(DAY(N4)&amp;"x6",$T:$U,2,FALSE),"")</f>
        <v/>
      </c>
      <c r="O9" s="15"/>
      <c r="Q9" s="7" t="str">
        <f t="shared" si="0"/>
        <v>7x6</v>
      </c>
      <c r="R9" s="8" t="str">
        <f>IFERROR(VLOOKUP(Q9,Calendar!$AF:$AH,2,FALSE),"")</f>
        <v/>
      </c>
      <c r="S9" s="7" t="str">
        <f t="shared" si="1"/>
        <v/>
      </c>
      <c r="T9" s="8" t="str">
        <f>S9&amp;"x"&amp;COUNTIF($S$3:S9,S9)</f>
        <v>x6</v>
      </c>
      <c r="U9" s="9" t="str">
        <f>IFERROR(VLOOKUP(Q9,Calendar!$AF:$AH,3,FALSE),"")</f>
        <v/>
      </c>
    </row>
    <row r="10" spans="2:21" ht="15" customHeight="1" x14ac:dyDescent="0.25">
      <c r="B10" s="5">
        <f ca="1">OFFSET(Calendar!B27,1,0)</f>
        <v>41462</v>
      </c>
      <c r="C10" s="6" t="str">
        <f ca="1">IFERROR(VLOOKUP(DAY(B10)&amp;"x1",$T:$U,2,FALSE),"")</f>
        <v/>
      </c>
      <c r="D10" s="5">
        <f ca="1">OFFSET(Calendar!B27,1,1)</f>
        <v>41463</v>
      </c>
      <c r="E10" s="6" t="str">
        <f ca="1">IFERROR(VLOOKUP(DAY(D10)&amp;"x1",$T:$U,2,FALSE),"")</f>
        <v/>
      </c>
      <c r="F10" s="5">
        <f ca="1">OFFSET(Calendar!B27,1,2)</f>
        <v>41464</v>
      </c>
      <c r="G10" s="6" t="str">
        <f ca="1">IFERROR(VLOOKUP(DAY(F10)&amp;"x1",$T:$U,2,FALSE),"")</f>
        <v/>
      </c>
      <c r="H10" s="5">
        <f ca="1">OFFSET(Calendar!B27,1,3)</f>
        <v>41465</v>
      </c>
      <c r="I10" s="6" t="str">
        <f ca="1">IFERROR(VLOOKUP(DAY(H10)&amp;"x1",$T:$U,2,FALSE),"")</f>
        <v/>
      </c>
      <c r="J10" s="5">
        <f ca="1">OFFSET(Calendar!B27,1,4)</f>
        <v>41466</v>
      </c>
      <c r="K10" s="6" t="str">
        <f ca="1">IFERROR(VLOOKUP(DAY(J10)&amp;"x1",$T:$U,2,FALSE),"")</f>
        <v/>
      </c>
      <c r="L10" s="5">
        <f ca="1">OFFSET(Calendar!B27,1,5)</f>
        <v>41467</v>
      </c>
      <c r="M10" s="6" t="str">
        <f ca="1">IFERROR(VLOOKUP(DAY(L10)&amp;"x1",$T:$U,2,FALSE),"")</f>
        <v/>
      </c>
      <c r="N10" s="5">
        <f ca="1">OFFSET(Calendar!B27,1,6)</f>
        <v>41468</v>
      </c>
      <c r="O10" s="6" t="str">
        <f ca="1">IFERROR(VLOOKUP(DAY(N10)&amp;"x1",$T:$U,2,FALSE),"")</f>
        <v/>
      </c>
      <c r="Q10" s="7" t="str">
        <f t="shared" si="0"/>
        <v>7x7</v>
      </c>
      <c r="R10" s="8" t="str">
        <f>IFERROR(VLOOKUP(Q10,Calendar!$AF:$AH,2,FALSE),"")</f>
        <v/>
      </c>
      <c r="S10" s="7" t="str">
        <f t="shared" si="1"/>
        <v/>
      </c>
      <c r="T10" s="8" t="str">
        <f>S10&amp;"x"&amp;COUNTIF($S$3:S10,S10)</f>
        <v>x7</v>
      </c>
      <c r="U10" s="9" t="str">
        <f>IFERROR(VLOOKUP(Q10,Calendar!$AF:$AH,3,FALSE),"")</f>
        <v/>
      </c>
    </row>
    <row r="11" spans="2:21" ht="15" customHeight="1" x14ac:dyDescent="0.25">
      <c r="B11" s="10"/>
      <c r="C11" s="11" t="str">
        <f ca="1">IFERROR(VLOOKUP(DAY(B10)&amp;"x2",$T:$U,2,FALSE),"")</f>
        <v/>
      </c>
      <c r="D11" s="10"/>
      <c r="E11" s="11" t="str">
        <f ca="1">IFERROR(VLOOKUP(DAY(D10)&amp;"x2",$T:$U,2,FALSE),"")</f>
        <v/>
      </c>
      <c r="F11" s="10"/>
      <c r="G11" s="11" t="str">
        <f ca="1">IFERROR(VLOOKUP(DAY(F10)&amp;"x2",$T:$U,2,FALSE),"")</f>
        <v/>
      </c>
      <c r="H11" s="10"/>
      <c r="I11" s="11" t="str">
        <f ca="1">IFERROR(VLOOKUP(DAY(H10)&amp;"x2",$T:$U,2,FALSE),"")</f>
        <v/>
      </c>
      <c r="J11" s="10"/>
      <c r="K11" s="11" t="str">
        <f ca="1">IFERROR(VLOOKUP(DAY(J10)&amp;"x2",$T:$U,2,FALSE),"")</f>
        <v/>
      </c>
      <c r="L11" s="10"/>
      <c r="M11" s="11" t="str">
        <f ca="1">IFERROR(VLOOKUP(DAY(L10)&amp;"x2",$T:$U,2,FALSE),"")</f>
        <v/>
      </c>
      <c r="N11" s="10"/>
      <c r="O11" s="11" t="str">
        <f ca="1">IFERROR(VLOOKUP(DAY(N10)&amp;"x2",$T:$U,2,FALSE),"")</f>
        <v/>
      </c>
      <c r="Q11" s="7" t="str">
        <f t="shared" si="0"/>
        <v>7x8</v>
      </c>
      <c r="R11" s="8" t="str">
        <f>IFERROR(VLOOKUP(Q11,Calendar!$AF:$AH,2,FALSE),"")</f>
        <v/>
      </c>
      <c r="S11" s="7" t="str">
        <f t="shared" si="1"/>
        <v/>
      </c>
      <c r="T11" s="8" t="str">
        <f>S11&amp;"x"&amp;COUNTIF($S$3:S11,S11)</f>
        <v>x8</v>
      </c>
      <c r="U11" s="9" t="str">
        <f>IFERROR(VLOOKUP(Q11,Calendar!$AF:$AH,3,FALSE),"")</f>
        <v/>
      </c>
    </row>
    <row r="12" spans="2:21" x14ac:dyDescent="0.25">
      <c r="B12" s="12" t="str">
        <f ca="1">IFERROR(VLOOKUP(DAY(B10)&amp;"x3",$T:$U,2,FALSE),"")</f>
        <v/>
      </c>
      <c r="C12" s="13"/>
      <c r="D12" s="12" t="str">
        <f ca="1">IFERROR(VLOOKUP(DAY(D10)&amp;"x3",$T:$U,2,FALSE),"")</f>
        <v/>
      </c>
      <c r="E12" s="13"/>
      <c r="F12" s="12" t="str">
        <f ca="1">IFERROR(VLOOKUP(DAY(F10)&amp;"x3",$T:$U,2,FALSE),"")</f>
        <v/>
      </c>
      <c r="G12" s="13"/>
      <c r="H12" s="12" t="str">
        <f ca="1">IFERROR(VLOOKUP(DAY(H10)&amp;"x3",$T:$U,2,FALSE),"")</f>
        <v/>
      </c>
      <c r="I12" s="13"/>
      <c r="J12" s="12" t="str">
        <f ca="1">IFERROR(VLOOKUP(DAY(J10)&amp;"x3",$T:$U,2,FALSE),"")</f>
        <v/>
      </c>
      <c r="K12" s="13"/>
      <c r="L12" s="12" t="str">
        <f ca="1">IFERROR(VLOOKUP(DAY(L10)&amp;"x3",$T:$U,2,FALSE),"")</f>
        <v/>
      </c>
      <c r="M12" s="13"/>
      <c r="N12" s="12" t="str">
        <f ca="1">IFERROR(VLOOKUP(DAY(N10)&amp;"x3",$T:$U,2,FALSE),"")</f>
        <v/>
      </c>
      <c r="O12" s="13"/>
      <c r="Q12" s="7" t="str">
        <f t="shared" si="0"/>
        <v>7x9</v>
      </c>
      <c r="R12" s="8" t="str">
        <f>IFERROR(VLOOKUP(Q12,Calendar!$AF:$AH,2,FALSE),"")</f>
        <v/>
      </c>
      <c r="S12" s="7" t="str">
        <f t="shared" si="1"/>
        <v/>
      </c>
      <c r="T12" s="8" t="str">
        <f>S12&amp;"x"&amp;COUNTIF($S$3:S12,S12)</f>
        <v>x9</v>
      </c>
      <c r="U12" s="9" t="str">
        <f>IFERROR(VLOOKUP(Q12,Calendar!$AF:$AH,3,FALSE),"")</f>
        <v/>
      </c>
    </row>
    <row r="13" spans="2:21" x14ac:dyDescent="0.25">
      <c r="B13" s="12" t="str">
        <f ca="1">IFERROR(VLOOKUP(DAY(B10)&amp;"x4",$T:$U,2,FALSE),"")</f>
        <v/>
      </c>
      <c r="C13" s="13"/>
      <c r="D13" s="12" t="str">
        <f ca="1">IFERROR(VLOOKUP(DAY(D10)&amp;"x4",$T:$U,2,FALSE),"")</f>
        <v/>
      </c>
      <c r="E13" s="13"/>
      <c r="F13" s="12" t="str">
        <f ca="1">IFERROR(VLOOKUP(DAY(F10)&amp;"x4",$T:$U,2,FALSE),"")</f>
        <v/>
      </c>
      <c r="G13" s="13"/>
      <c r="H13" s="12" t="str">
        <f ca="1">IFERROR(VLOOKUP(DAY(H10)&amp;"x4",$T:$U,2,FALSE),"")</f>
        <v/>
      </c>
      <c r="I13" s="13"/>
      <c r="J13" s="12" t="str">
        <f ca="1">IFERROR(VLOOKUP(DAY(J10)&amp;"x4",$T:$U,2,FALSE),"")</f>
        <v/>
      </c>
      <c r="K13" s="13"/>
      <c r="L13" s="12" t="str">
        <f ca="1">IFERROR(VLOOKUP(DAY(L10)&amp;"x4",$T:$U,2,FALSE),"")</f>
        <v/>
      </c>
      <c r="M13" s="13"/>
      <c r="N13" s="12" t="str">
        <f ca="1">IFERROR(VLOOKUP(DAY(N10)&amp;"x4",$T:$U,2,FALSE),"")</f>
        <v/>
      </c>
      <c r="O13" s="13"/>
      <c r="Q13" s="7" t="str">
        <f t="shared" si="0"/>
        <v>7x10</v>
      </c>
      <c r="R13" s="8" t="str">
        <f>IFERROR(VLOOKUP(Q13,Calendar!$AF:$AH,2,FALSE),"")</f>
        <v/>
      </c>
      <c r="S13" s="7" t="str">
        <f t="shared" si="1"/>
        <v/>
      </c>
      <c r="T13" s="8" t="str">
        <f>S13&amp;"x"&amp;COUNTIF($S$3:S13,S13)</f>
        <v>x10</v>
      </c>
      <c r="U13" s="9" t="str">
        <f>IFERROR(VLOOKUP(Q13,Calendar!$AF:$AH,3,FALSE),"")</f>
        <v/>
      </c>
    </row>
    <row r="14" spans="2:21" x14ac:dyDescent="0.25">
      <c r="B14" s="12" t="str">
        <f ca="1">IFERROR(VLOOKUP(DAY(B10)&amp;"x5",$T:$U,2,FALSE),"")</f>
        <v/>
      </c>
      <c r="C14" s="13"/>
      <c r="D14" s="12" t="str">
        <f ca="1">IFERROR(VLOOKUP(DAY(D10)&amp;"x5",$T:$U,2,FALSE),"")</f>
        <v/>
      </c>
      <c r="E14" s="13"/>
      <c r="F14" s="12" t="str">
        <f ca="1">IFERROR(VLOOKUP(DAY(F10)&amp;"x5",$T:$U,2,FALSE),"")</f>
        <v/>
      </c>
      <c r="G14" s="13"/>
      <c r="H14" s="12" t="str">
        <f ca="1">IFERROR(VLOOKUP(DAY(H10)&amp;"x5",$T:$U,2,FALSE),"")</f>
        <v/>
      </c>
      <c r="I14" s="13"/>
      <c r="J14" s="12" t="str">
        <f ca="1">IFERROR(VLOOKUP(DAY(J10)&amp;"x5",$T:$U,2,FALSE),"")</f>
        <v/>
      </c>
      <c r="K14" s="13"/>
      <c r="L14" s="12" t="str">
        <f ca="1">IFERROR(VLOOKUP(DAY(L10)&amp;"x5",$T:$U,2,FALSE),"")</f>
        <v/>
      </c>
      <c r="M14" s="13"/>
      <c r="N14" s="12" t="str">
        <f ca="1">IFERROR(VLOOKUP(DAY(N10)&amp;"x5",$T:$U,2,FALSE),"")</f>
        <v/>
      </c>
      <c r="O14" s="13"/>
      <c r="Q14" s="7" t="str">
        <f t="shared" si="0"/>
        <v>7x11</v>
      </c>
      <c r="R14" s="8" t="str">
        <f>IFERROR(VLOOKUP(Q14,Calendar!$AF:$AH,2,FALSE),"")</f>
        <v/>
      </c>
      <c r="S14" s="7" t="str">
        <f t="shared" si="1"/>
        <v/>
      </c>
      <c r="T14" s="8" t="str">
        <f>S14&amp;"x"&amp;COUNTIF($S$3:S14,S14)</f>
        <v>x11</v>
      </c>
      <c r="U14" s="9" t="str">
        <f>IFERROR(VLOOKUP(Q14,Calendar!$AF:$AH,3,FALSE),"")</f>
        <v/>
      </c>
    </row>
    <row r="15" spans="2:21" x14ac:dyDescent="0.25">
      <c r="B15" s="14" t="str">
        <f ca="1">IFERROR(VLOOKUP(DAY(B10)&amp;"x6",$T:$U,2,FALSE),"")</f>
        <v/>
      </c>
      <c r="C15" s="15"/>
      <c r="D15" s="14" t="str">
        <f ca="1">IFERROR(VLOOKUP(DAY(D10)&amp;"x6",$T:$U,2,FALSE),"")</f>
        <v/>
      </c>
      <c r="E15" s="15"/>
      <c r="F15" s="14" t="str">
        <f ca="1">IFERROR(VLOOKUP(DAY(F10)&amp;"x6",$T:$U,2,FALSE),"")</f>
        <v/>
      </c>
      <c r="G15" s="15"/>
      <c r="H15" s="14" t="str">
        <f ca="1">IFERROR(VLOOKUP(DAY(H10)&amp;"x6",$T:$U,2,FALSE),"")</f>
        <v/>
      </c>
      <c r="I15" s="15"/>
      <c r="J15" s="14" t="str">
        <f ca="1">IFERROR(VLOOKUP(DAY(J10)&amp;"x6",$T:$U,2,FALSE),"")</f>
        <v/>
      </c>
      <c r="K15" s="15"/>
      <c r="L15" s="14" t="str">
        <f ca="1">IFERROR(VLOOKUP(DAY(L10)&amp;"x6",$T:$U,2,FALSE),"")</f>
        <v/>
      </c>
      <c r="M15" s="15"/>
      <c r="N15" s="14" t="str">
        <f ca="1">IFERROR(VLOOKUP(DAY(N10)&amp;"x6",$T:$U,2,FALSE),"")</f>
        <v/>
      </c>
      <c r="O15" s="15"/>
      <c r="Q15" s="7" t="str">
        <f t="shared" si="0"/>
        <v>7x12</v>
      </c>
      <c r="R15" s="8" t="str">
        <f>IFERROR(VLOOKUP(Q15,Calendar!$AF:$AH,2,FALSE),"")</f>
        <v/>
      </c>
      <c r="S15" s="7" t="str">
        <f t="shared" si="1"/>
        <v/>
      </c>
      <c r="T15" s="8" t="str">
        <f>S15&amp;"x"&amp;COUNTIF($S$3:S15,S15)</f>
        <v>x12</v>
      </c>
      <c r="U15" s="9" t="str">
        <f>IFERROR(VLOOKUP(Q15,Calendar!$AF:$AH,3,FALSE),"")</f>
        <v/>
      </c>
    </row>
    <row r="16" spans="2:21" ht="15" customHeight="1" x14ac:dyDescent="0.25">
      <c r="B16" s="5">
        <f ca="1">OFFSET(Calendar!B27,2,0)</f>
        <v>41469</v>
      </c>
      <c r="C16" s="6" t="str">
        <f ca="1">IFERROR(VLOOKUP(DAY(B16)&amp;"x1",$T:$U,2,FALSE),"")</f>
        <v/>
      </c>
      <c r="D16" s="5">
        <f ca="1">OFFSET(Calendar!B27,2,1)</f>
        <v>41470</v>
      </c>
      <c r="E16" s="6" t="str">
        <f ca="1">IFERROR(VLOOKUP(DAY(D16)&amp;"x1",$T:$U,2,FALSE),"")</f>
        <v/>
      </c>
      <c r="F16" s="5">
        <f ca="1">OFFSET(Calendar!B27,2,2)</f>
        <v>41471</v>
      </c>
      <c r="G16" s="6" t="str">
        <f ca="1">IFERROR(VLOOKUP(DAY(F16)&amp;"x1",$T:$U,2,FALSE),"")</f>
        <v/>
      </c>
      <c r="H16" s="5">
        <f ca="1">OFFSET(Calendar!B27,2,3)</f>
        <v>41472</v>
      </c>
      <c r="I16" s="6" t="str">
        <f ca="1">IFERROR(VLOOKUP(DAY(H16)&amp;"x1",$T:$U,2,FALSE),"")</f>
        <v/>
      </c>
      <c r="J16" s="5">
        <f ca="1">OFFSET(Calendar!B27,2,4)</f>
        <v>41473</v>
      </c>
      <c r="K16" s="6" t="str">
        <f ca="1">IFERROR(VLOOKUP(DAY(J16)&amp;"x1",$T:$U,2,FALSE),"")</f>
        <v/>
      </c>
      <c r="L16" s="5">
        <f ca="1">OFFSET(Calendar!B27,2,5)</f>
        <v>41474</v>
      </c>
      <c r="M16" s="6" t="str">
        <f ca="1">IFERROR(VLOOKUP(DAY(L16)&amp;"x1",$T:$U,2,FALSE),"")</f>
        <v/>
      </c>
      <c r="N16" s="5">
        <f ca="1">OFFSET(Calendar!B27,2,6)</f>
        <v>41475</v>
      </c>
      <c r="O16" s="6" t="str">
        <f ca="1">IFERROR(VLOOKUP(DAY(N16)&amp;"x1",$T:$U,2,FALSE),"")</f>
        <v/>
      </c>
      <c r="Q16" s="7" t="str">
        <f t="shared" si="0"/>
        <v>7x13</v>
      </c>
      <c r="R16" s="8" t="str">
        <f>IFERROR(VLOOKUP(Q16,Calendar!$AF:$AH,2,FALSE),"")</f>
        <v/>
      </c>
      <c r="S16" s="7" t="str">
        <f t="shared" si="1"/>
        <v/>
      </c>
      <c r="T16" s="8" t="str">
        <f>S16&amp;"x"&amp;COUNTIF($S$3:S16,S16)</f>
        <v>x13</v>
      </c>
      <c r="U16" s="9" t="str">
        <f>IFERROR(VLOOKUP(Q16,Calendar!$AF:$AH,3,FALSE),"")</f>
        <v/>
      </c>
    </row>
    <row r="17" spans="2:21" ht="15" customHeight="1" x14ac:dyDescent="0.25">
      <c r="B17" s="10"/>
      <c r="C17" s="11" t="str">
        <f ca="1">IFERROR(VLOOKUP(DAY(B16)&amp;"x2",$T:$U,2,FALSE),"")</f>
        <v/>
      </c>
      <c r="D17" s="10"/>
      <c r="E17" s="11" t="str">
        <f ca="1">IFERROR(VLOOKUP(DAY(D16)&amp;"x2",$T:$U,2,FALSE),"")</f>
        <v/>
      </c>
      <c r="F17" s="10"/>
      <c r="G17" s="11" t="str">
        <f ca="1">IFERROR(VLOOKUP(DAY(F16)&amp;"x2",$T:$U,2,FALSE),"")</f>
        <v/>
      </c>
      <c r="H17" s="10"/>
      <c r="I17" s="11" t="str">
        <f ca="1">IFERROR(VLOOKUP(DAY(H16)&amp;"x2",$T:$U,2,FALSE),"")</f>
        <v/>
      </c>
      <c r="J17" s="10"/>
      <c r="K17" s="11" t="str">
        <f ca="1">IFERROR(VLOOKUP(DAY(J16)&amp;"x2",$T:$U,2,FALSE),"")</f>
        <v/>
      </c>
      <c r="L17" s="10"/>
      <c r="M17" s="11" t="str">
        <f ca="1">IFERROR(VLOOKUP(DAY(L16)&amp;"x2",$T:$U,2,FALSE),"")</f>
        <v/>
      </c>
      <c r="N17" s="10"/>
      <c r="O17" s="11" t="str">
        <f ca="1">IFERROR(VLOOKUP(DAY(N16)&amp;"x2",$T:$U,2,FALSE),"")</f>
        <v/>
      </c>
      <c r="Q17" s="7" t="str">
        <f t="shared" si="0"/>
        <v>7x14</v>
      </c>
      <c r="R17" s="8" t="str">
        <f>IFERROR(VLOOKUP(Q17,Calendar!$AF:$AH,2,FALSE),"")</f>
        <v/>
      </c>
      <c r="S17" s="7" t="str">
        <f t="shared" si="1"/>
        <v/>
      </c>
      <c r="T17" s="8" t="str">
        <f>S17&amp;"x"&amp;COUNTIF($S$3:S17,S17)</f>
        <v>x14</v>
      </c>
      <c r="U17" s="9" t="str">
        <f>IFERROR(VLOOKUP(Q17,Calendar!$AF:$AH,3,FALSE),"")</f>
        <v/>
      </c>
    </row>
    <row r="18" spans="2:21" x14ac:dyDescent="0.25">
      <c r="B18" s="12" t="str">
        <f ca="1">IFERROR(VLOOKUP(DAY(B16)&amp;"x3",$T:$U,2,FALSE),"")</f>
        <v/>
      </c>
      <c r="C18" s="13"/>
      <c r="D18" s="12" t="str">
        <f ca="1">IFERROR(VLOOKUP(DAY(D16)&amp;"x3",$T:$U,2,FALSE),"")</f>
        <v/>
      </c>
      <c r="E18" s="13"/>
      <c r="F18" s="12" t="str">
        <f ca="1">IFERROR(VLOOKUP(DAY(F16)&amp;"x3",$T:$U,2,FALSE),"")</f>
        <v/>
      </c>
      <c r="G18" s="13"/>
      <c r="H18" s="12" t="str">
        <f ca="1">IFERROR(VLOOKUP(DAY(H16)&amp;"x3",$T:$U,2,FALSE),"")</f>
        <v/>
      </c>
      <c r="I18" s="13"/>
      <c r="J18" s="12" t="str">
        <f ca="1">IFERROR(VLOOKUP(DAY(J16)&amp;"x3",$T:$U,2,FALSE),"")</f>
        <v/>
      </c>
      <c r="K18" s="13"/>
      <c r="L18" s="12" t="str">
        <f ca="1">IFERROR(VLOOKUP(DAY(L16)&amp;"x3",$T:$U,2,FALSE),"")</f>
        <v/>
      </c>
      <c r="M18" s="13"/>
      <c r="N18" s="12" t="str">
        <f ca="1">IFERROR(VLOOKUP(DAY(N16)&amp;"x3",$T:$U,2,FALSE),"")</f>
        <v/>
      </c>
      <c r="O18" s="13"/>
      <c r="Q18" s="7" t="str">
        <f t="shared" si="0"/>
        <v>7x15</v>
      </c>
      <c r="R18" s="8" t="str">
        <f>IFERROR(VLOOKUP(Q18,Calendar!$AF:$AH,2,FALSE),"")</f>
        <v/>
      </c>
      <c r="S18" s="7" t="str">
        <f t="shared" si="1"/>
        <v/>
      </c>
      <c r="T18" s="8" t="str">
        <f>S18&amp;"x"&amp;COUNTIF($S$3:S18,S18)</f>
        <v>x15</v>
      </c>
      <c r="U18" s="9" t="str">
        <f>IFERROR(VLOOKUP(Q18,Calendar!$AF:$AH,3,FALSE),"")</f>
        <v/>
      </c>
    </row>
    <row r="19" spans="2:21" x14ac:dyDescent="0.25">
      <c r="B19" s="12" t="str">
        <f ca="1">IFERROR(VLOOKUP(DAY(B16)&amp;"x4",$T:$U,2,FALSE),"")</f>
        <v/>
      </c>
      <c r="C19" s="13"/>
      <c r="D19" s="12" t="str">
        <f ca="1">IFERROR(VLOOKUP(DAY(D16)&amp;"x4",$T:$U,2,FALSE),"")</f>
        <v/>
      </c>
      <c r="E19" s="13"/>
      <c r="F19" s="12" t="str">
        <f ca="1">IFERROR(VLOOKUP(DAY(F16)&amp;"x4",$T:$U,2,FALSE),"")</f>
        <v/>
      </c>
      <c r="G19" s="13"/>
      <c r="H19" s="12" t="str">
        <f ca="1">IFERROR(VLOOKUP(DAY(H16)&amp;"x4",$T:$U,2,FALSE),"")</f>
        <v/>
      </c>
      <c r="I19" s="13"/>
      <c r="J19" s="12" t="str">
        <f ca="1">IFERROR(VLOOKUP(DAY(J16)&amp;"x4",$T:$U,2,FALSE),"")</f>
        <v/>
      </c>
      <c r="K19" s="13"/>
      <c r="L19" s="12" t="str">
        <f ca="1">IFERROR(VLOOKUP(DAY(L16)&amp;"x4",$T:$U,2,FALSE),"")</f>
        <v/>
      </c>
      <c r="M19" s="13"/>
      <c r="N19" s="12" t="str">
        <f ca="1">IFERROR(VLOOKUP(DAY(N16)&amp;"x4",$T:$U,2,FALSE),"")</f>
        <v/>
      </c>
      <c r="O19" s="13"/>
      <c r="Q19" s="7" t="str">
        <f t="shared" si="0"/>
        <v>7x16</v>
      </c>
      <c r="R19" s="8" t="str">
        <f>IFERROR(VLOOKUP(Q19,Calendar!$AF:$AH,2,FALSE),"")</f>
        <v/>
      </c>
      <c r="S19" s="7" t="str">
        <f t="shared" si="1"/>
        <v/>
      </c>
      <c r="T19" s="8" t="str">
        <f>S19&amp;"x"&amp;COUNTIF($S$3:S19,S19)</f>
        <v>x16</v>
      </c>
      <c r="U19" s="9" t="str">
        <f>IFERROR(VLOOKUP(Q19,Calendar!$AF:$AH,3,FALSE),"")</f>
        <v/>
      </c>
    </row>
    <row r="20" spans="2:21" x14ac:dyDescent="0.25">
      <c r="B20" s="12" t="str">
        <f ca="1">IFERROR(VLOOKUP(DAY(B16)&amp;"x5",$T:$U,2,FALSE),"")</f>
        <v/>
      </c>
      <c r="C20" s="13"/>
      <c r="D20" s="12" t="str">
        <f ca="1">IFERROR(VLOOKUP(DAY(D16)&amp;"x5",$T:$U,2,FALSE),"")</f>
        <v/>
      </c>
      <c r="E20" s="13"/>
      <c r="F20" s="12" t="str">
        <f ca="1">IFERROR(VLOOKUP(DAY(F16)&amp;"x5",$T:$U,2,FALSE),"")</f>
        <v/>
      </c>
      <c r="G20" s="13"/>
      <c r="H20" s="12" t="str">
        <f ca="1">IFERROR(VLOOKUP(DAY(H16)&amp;"x5",$T:$U,2,FALSE),"")</f>
        <v/>
      </c>
      <c r="I20" s="13"/>
      <c r="J20" s="12" t="str">
        <f ca="1">IFERROR(VLOOKUP(DAY(J16)&amp;"x5",$T:$U,2,FALSE),"")</f>
        <v/>
      </c>
      <c r="K20" s="13"/>
      <c r="L20" s="12" t="str">
        <f ca="1">IFERROR(VLOOKUP(DAY(L16)&amp;"x5",$T:$U,2,FALSE),"")</f>
        <v/>
      </c>
      <c r="M20" s="13"/>
      <c r="N20" s="12" t="str">
        <f ca="1">IFERROR(VLOOKUP(DAY(N16)&amp;"x5",$T:$U,2,FALSE),"")</f>
        <v/>
      </c>
      <c r="O20" s="13"/>
      <c r="Q20" s="7" t="str">
        <f t="shared" si="0"/>
        <v>7x17</v>
      </c>
      <c r="R20" s="8" t="str">
        <f>IFERROR(VLOOKUP(Q20,Calendar!$AF:$AH,2,FALSE),"")</f>
        <v/>
      </c>
      <c r="S20" s="7" t="str">
        <f t="shared" si="1"/>
        <v/>
      </c>
      <c r="T20" s="8" t="str">
        <f>S20&amp;"x"&amp;COUNTIF($S$3:S20,S20)</f>
        <v>x17</v>
      </c>
      <c r="U20" s="9" t="str">
        <f>IFERROR(VLOOKUP(Q20,Calendar!$AF:$AH,3,FALSE),"")</f>
        <v/>
      </c>
    </row>
    <row r="21" spans="2:21" x14ac:dyDescent="0.25">
      <c r="B21" s="14" t="str">
        <f ca="1">IFERROR(VLOOKUP(DAY(B16)&amp;"x6",$T:$U,2,FALSE),"")</f>
        <v/>
      </c>
      <c r="C21" s="15"/>
      <c r="D21" s="14" t="str">
        <f ca="1">IFERROR(VLOOKUP(DAY(D16)&amp;"x6",$T:$U,2,FALSE),"")</f>
        <v/>
      </c>
      <c r="E21" s="15"/>
      <c r="F21" s="14" t="str">
        <f ca="1">IFERROR(VLOOKUP(DAY(F16)&amp;"x6",$T:$U,2,FALSE),"")</f>
        <v/>
      </c>
      <c r="G21" s="15"/>
      <c r="H21" s="14" t="str">
        <f ca="1">IFERROR(VLOOKUP(DAY(H16)&amp;"x6",$T:$U,2,FALSE),"")</f>
        <v/>
      </c>
      <c r="I21" s="15"/>
      <c r="J21" s="14" t="str">
        <f ca="1">IFERROR(VLOOKUP(DAY(J16)&amp;"x6",$T:$U,2,FALSE),"")</f>
        <v/>
      </c>
      <c r="K21" s="15"/>
      <c r="L21" s="14" t="str">
        <f ca="1">IFERROR(VLOOKUP(DAY(L16)&amp;"x6",$T:$U,2,FALSE),"")</f>
        <v/>
      </c>
      <c r="M21" s="15"/>
      <c r="N21" s="14" t="str">
        <f ca="1">IFERROR(VLOOKUP(DAY(N16)&amp;"x6",$T:$U,2,FALSE),"")</f>
        <v/>
      </c>
      <c r="O21" s="15"/>
      <c r="Q21" s="7" t="str">
        <f t="shared" si="0"/>
        <v>7x18</v>
      </c>
      <c r="R21" s="8" t="str">
        <f>IFERROR(VLOOKUP(Q21,Calendar!$AF:$AH,2,FALSE),"")</f>
        <v/>
      </c>
      <c r="S21" s="7" t="str">
        <f t="shared" si="1"/>
        <v/>
      </c>
      <c r="T21" s="8" t="str">
        <f>S21&amp;"x"&amp;COUNTIF($S$3:S21,S21)</f>
        <v>x18</v>
      </c>
      <c r="U21" s="9" t="str">
        <f>IFERROR(VLOOKUP(Q21,Calendar!$AF:$AH,3,FALSE),"")</f>
        <v/>
      </c>
    </row>
    <row r="22" spans="2:21" ht="15" customHeight="1" x14ac:dyDescent="0.25">
      <c r="B22" s="5">
        <f ca="1">OFFSET(Calendar!B27,3,0)</f>
        <v>41476</v>
      </c>
      <c r="C22" s="6" t="str">
        <f ca="1">IFERROR(VLOOKUP(DAY(B22)&amp;"x1",$T:$U,2,FALSE),"")</f>
        <v/>
      </c>
      <c r="D22" s="5">
        <f ca="1">OFFSET(Calendar!B27,3,1)</f>
        <v>41477</v>
      </c>
      <c r="E22" s="6" t="str">
        <f ca="1">IFERROR(VLOOKUP(DAY(D22)&amp;"x1",$T:$U,2,FALSE),"")</f>
        <v/>
      </c>
      <c r="F22" s="5">
        <f ca="1">OFFSET(Calendar!B27,3,2)</f>
        <v>41478</v>
      </c>
      <c r="G22" s="6" t="str">
        <f ca="1">IFERROR(VLOOKUP(DAY(F22)&amp;"x1",$T:$U,2,FALSE),"")</f>
        <v/>
      </c>
      <c r="H22" s="5">
        <f ca="1">OFFSET(Calendar!B27,3,3)</f>
        <v>41479</v>
      </c>
      <c r="I22" s="6" t="str">
        <f ca="1">IFERROR(VLOOKUP(DAY(H22)&amp;"x1",$T:$U,2,FALSE),"")</f>
        <v/>
      </c>
      <c r="J22" s="5">
        <f ca="1">OFFSET(Calendar!B27,3,4)</f>
        <v>41480</v>
      </c>
      <c r="K22" s="6" t="str">
        <f ca="1">IFERROR(VLOOKUP(DAY(J22)&amp;"x1",$T:$U,2,FALSE),"")</f>
        <v/>
      </c>
      <c r="L22" s="5">
        <f ca="1">OFFSET(Calendar!B27,3,5)</f>
        <v>41481</v>
      </c>
      <c r="M22" s="6" t="str">
        <f ca="1">IFERROR(VLOOKUP(DAY(L22)&amp;"x1",$T:$U,2,FALSE),"")</f>
        <v/>
      </c>
      <c r="N22" s="5">
        <f ca="1">OFFSET(Calendar!B27,3,6)</f>
        <v>41482</v>
      </c>
      <c r="O22" s="6" t="str">
        <f ca="1">IFERROR(VLOOKUP(DAY(N22)&amp;"x1",$T:$U,2,FALSE),"")</f>
        <v/>
      </c>
      <c r="Q22" s="7" t="str">
        <f t="shared" si="0"/>
        <v>7x19</v>
      </c>
      <c r="R22" s="8" t="str">
        <f>IFERROR(VLOOKUP(Q22,Calendar!$AF:$AH,2,FALSE),"")</f>
        <v/>
      </c>
      <c r="S22" s="7" t="str">
        <f t="shared" si="1"/>
        <v/>
      </c>
      <c r="T22" s="8" t="str">
        <f>S22&amp;"x"&amp;COUNTIF($S$3:S22,S22)</f>
        <v>x19</v>
      </c>
      <c r="U22" s="9" t="str">
        <f>IFERROR(VLOOKUP(Q22,Calendar!$AF:$AH,3,FALSE),"")</f>
        <v/>
      </c>
    </row>
    <row r="23" spans="2:21" ht="15" customHeight="1" x14ac:dyDescent="0.25">
      <c r="B23" s="10"/>
      <c r="C23" s="11" t="str">
        <f ca="1">IFERROR(VLOOKUP(DAY(B22)&amp;"x2",$T:$U,2,FALSE),"")</f>
        <v/>
      </c>
      <c r="D23" s="10"/>
      <c r="E23" s="11" t="str">
        <f ca="1">IFERROR(VLOOKUP(DAY(D22)&amp;"x2",$T:$U,2,FALSE),"")</f>
        <v/>
      </c>
      <c r="F23" s="10"/>
      <c r="G23" s="11" t="str">
        <f ca="1">IFERROR(VLOOKUP(DAY(F22)&amp;"x2",$T:$U,2,FALSE),"")</f>
        <v/>
      </c>
      <c r="H23" s="10"/>
      <c r="I23" s="11" t="str">
        <f ca="1">IFERROR(VLOOKUP(DAY(H22)&amp;"x2",$T:$U,2,FALSE),"")</f>
        <v/>
      </c>
      <c r="J23" s="10"/>
      <c r="K23" s="11" t="str">
        <f ca="1">IFERROR(VLOOKUP(DAY(J22)&amp;"x2",$T:$U,2,FALSE),"")</f>
        <v/>
      </c>
      <c r="L23" s="10"/>
      <c r="M23" s="11" t="str">
        <f ca="1">IFERROR(VLOOKUP(DAY(L22)&amp;"x2",$T:$U,2,FALSE),"")</f>
        <v/>
      </c>
      <c r="N23" s="10"/>
      <c r="O23" s="11" t="str">
        <f ca="1">IFERROR(VLOOKUP(DAY(N22)&amp;"x2",$T:$U,2,FALSE),"")</f>
        <v/>
      </c>
      <c r="Q23" s="7" t="str">
        <f t="shared" si="0"/>
        <v>7x20</v>
      </c>
      <c r="R23" s="8" t="str">
        <f>IFERROR(VLOOKUP(Q23,Calendar!$AF:$AH,2,FALSE),"")</f>
        <v/>
      </c>
      <c r="S23" s="7" t="str">
        <f t="shared" si="1"/>
        <v/>
      </c>
      <c r="T23" s="8" t="str">
        <f>S23&amp;"x"&amp;COUNTIF($S$3:S23,S23)</f>
        <v>x20</v>
      </c>
      <c r="U23" s="9" t="str">
        <f>IFERROR(VLOOKUP(Q23,Calendar!$AF:$AH,3,FALSE),"")</f>
        <v/>
      </c>
    </row>
    <row r="24" spans="2:21" x14ac:dyDescent="0.25">
      <c r="B24" s="12" t="str">
        <f ca="1">IFERROR(VLOOKUP(DAY(B22)&amp;"x3",$T:$U,2,FALSE),"")</f>
        <v/>
      </c>
      <c r="C24" s="13"/>
      <c r="D24" s="12" t="str">
        <f ca="1">IFERROR(VLOOKUP(DAY(D22)&amp;"x3",$T:$U,2,FALSE),"")</f>
        <v/>
      </c>
      <c r="E24" s="13"/>
      <c r="F24" s="12" t="str">
        <f ca="1">IFERROR(VLOOKUP(DAY(F22)&amp;"x3",$T:$U,2,FALSE),"")</f>
        <v/>
      </c>
      <c r="G24" s="13"/>
      <c r="H24" s="12" t="str">
        <f ca="1">IFERROR(VLOOKUP(DAY(H22)&amp;"x3",$T:$U,2,FALSE),"")</f>
        <v/>
      </c>
      <c r="I24" s="13"/>
      <c r="J24" s="12" t="str">
        <f ca="1">IFERROR(VLOOKUP(DAY(J22)&amp;"x3",$T:$U,2,FALSE),"")</f>
        <v/>
      </c>
      <c r="K24" s="13"/>
      <c r="L24" s="12" t="str">
        <f ca="1">IFERROR(VLOOKUP(DAY(L22)&amp;"x3",$T:$U,2,FALSE),"")</f>
        <v/>
      </c>
      <c r="M24" s="13"/>
      <c r="N24" s="12" t="str">
        <f ca="1">IFERROR(VLOOKUP(DAY(N22)&amp;"x3",$T:$U,2,FALSE),"")</f>
        <v/>
      </c>
      <c r="O24" s="13"/>
      <c r="Q24" s="7" t="str">
        <f t="shared" si="0"/>
        <v>7x21</v>
      </c>
      <c r="R24" s="8" t="str">
        <f>IFERROR(VLOOKUP(Q24,Calendar!$AF:$AH,2,FALSE),"")</f>
        <v/>
      </c>
      <c r="S24" s="7" t="str">
        <f t="shared" si="1"/>
        <v/>
      </c>
      <c r="T24" s="8" t="str">
        <f>S24&amp;"x"&amp;COUNTIF($S$3:S24,S24)</f>
        <v>x21</v>
      </c>
      <c r="U24" s="9" t="str">
        <f>IFERROR(VLOOKUP(Q24,Calendar!$AF:$AH,3,FALSE),"")</f>
        <v/>
      </c>
    </row>
    <row r="25" spans="2:21" x14ac:dyDescent="0.25">
      <c r="B25" s="12" t="str">
        <f ca="1">IFERROR(VLOOKUP(DAY(B22)&amp;"x4",$T:$U,2,FALSE),"")</f>
        <v/>
      </c>
      <c r="C25" s="13"/>
      <c r="D25" s="12" t="str">
        <f ca="1">IFERROR(VLOOKUP(DAY(D22)&amp;"x4",$T:$U,2,FALSE),"")</f>
        <v/>
      </c>
      <c r="E25" s="13"/>
      <c r="F25" s="12" t="str">
        <f ca="1">IFERROR(VLOOKUP(DAY(F22)&amp;"x4",$T:$U,2,FALSE),"")</f>
        <v/>
      </c>
      <c r="G25" s="13"/>
      <c r="H25" s="12" t="str">
        <f ca="1">IFERROR(VLOOKUP(DAY(H22)&amp;"x4",$T:$U,2,FALSE),"")</f>
        <v/>
      </c>
      <c r="I25" s="13"/>
      <c r="J25" s="12" t="str">
        <f ca="1">IFERROR(VLOOKUP(DAY(J22)&amp;"x4",$T:$U,2,FALSE),"")</f>
        <v/>
      </c>
      <c r="K25" s="13"/>
      <c r="L25" s="12" t="str">
        <f ca="1">IFERROR(VLOOKUP(DAY(L22)&amp;"x4",$T:$U,2,FALSE),"")</f>
        <v/>
      </c>
      <c r="M25" s="13"/>
      <c r="N25" s="12" t="str">
        <f ca="1">IFERROR(VLOOKUP(DAY(N22)&amp;"x4",$T:$U,2,FALSE),"")</f>
        <v/>
      </c>
      <c r="O25" s="13"/>
      <c r="Q25" s="7" t="str">
        <f t="shared" si="0"/>
        <v>7x22</v>
      </c>
      <c r="R25" s="8" t="str">
        <f>IFERROR(VLOOKUP(Q25,Calendar!$AF:$AH,2,FALSE),"")</f>
        <v/>
      </c>
      <c r="S25" s="7" t="str">
        <f t="shared" si="1"/>
        <v/>
      </c>
      <c r="T25" s="8" t="str">
        <f>S25&amp;"x"&amp;COUNTIF($S$3:S25,S25)</f>
        <v>x22</v>
      </c>
      <c r="U25" s="9" t="str">
        <f>IFERROR(VLOOKUP(Q25,Calendar!$AF:$AH,3,FALSE),"")</f>
        <v/>
      </c>
    </row>
    <row r="26" spans="2:21" x14ac:dyDescent="0.25">
      <c r="B26" s="12" t="str">
        <f ca="1">IFERROR(VLOOKUP(DAY(B22)&amp;"x5",$T:$U,2,FALSE),"")</f>
        <v/>
      </c>
      <c r="C26" s="13"/>
      <c r="D26" s="12" t="str">
        <f ca="1">IFERROR(VLOOKUP(DAY(D22)&amp;"x5",$T:$U,2,FALSE),"")</f>
        <v/>
      </c>
      <c r="E26" s="13"/>
      <c r="F26" s="12" t="str">
        <f ca="1">IFERROR(VLOOKUP(DAY(F22)&amp;"x5",$T:$U,2,FALSE),"")</f>
        <v/>
      </c>
      <c r="G26" s="13"/>
      <c r="H26" s="12" t="str">
        <f ca="1">IFERROR(VLOOKUP(DAY(H22)&amp;"x5",$T:$U,2,FALSE),"")</f>
        <v/>
      </c>
      <c r="I26" s="13"/>
      <c r="J26" s="12" t="str">
        <f ca="1">IFERROR(VLOOKUP(DAY(J22)&amp;"x5",$T:$U,2,FALSE),"")</f>
        <v/>
      </c>
      <c r="K26" s="13"/>
      <c r="L26" s="12" t="str">
        <f ca="1">IFERROR(VLOOKUP(DAY(L22)&amp;"x5",$T:$U,2,FALSE),"")</f>
        <v/>
      </c>
      <c r="M26" s="13"/>
      <c r="N26" s="12" t="str">
        <f ca="1">IFERROR(VLOOKUP(DAY(N22)&amp;"x5",$T:$U,2,FALSE),"")</f>
        <v/>
      </c>
      <c r="O26" s="13"/>
      <c r="Q26" s="7" t="str">
        <f t="shared" si="0"/>
        <v>7x23</v>
      </c>
      <c r="R26" s="8" t="str">
        <f>IFERROR(VLOOKUP(Q26,Calendar!$AF:$AH,2,FALSE),"")</f>
        <v/>
      </c>
      <c r="S26" s="7" t="str">
        <f t="shared" si="1"/>
        <v/>
      </c>
      <c r="T26" s="8" t="str">
        <f>S26&amp;"x"&amp;COUNTIF($S$3:S26,S26)</f>
        <v>x23</v>
      </c>
      <c r="U26" s="9" t="str">
        <f>IFERROR(VLOOKUP(Q26,Calendar!$AF:$AH,3,FALSE),"")</f>
        <v/>
      </c>
    </row>
    <row r="27" spans="2:21" x14ac:dyDescent="0.25">
      <c r="B27" s="14" t="str">
        <f ca="1">IFERROR(VLOOKUP(DAY(B22)&amp;"x6",$T:$U,2,FALSE),"")</f>
        <v/>
      </c>
      <c r="C27" s="15"/>
      <c r="D27" s="14" t="str">
        <f ca="1">IFERROR(VLOOKUP(DAY(D22)&amp;"x6",$T:$U,2,FALSE),"")</f>
        <v/>
      </c>
      <c r="E27" s="15"/>
      <c r="F27" s="14" t="str">
        <f ca="1">IFERROR(VLOOKUP(DAY(F22)&amp;"x6",$T:$U,2,FALSE),"")</f>
        <v/>
      </c>
      <c r="G27" s="15"/>
      <c r="H27" s="14" t="str">
        <f ca="1">IFERROR(VLOOKUP(DAY(H22)&amp;"x6",$T:$U,2,FALSE),"")</f>
        <v/>
      </c>
      <c r="I27" s="15"/>
      <c r="J27" s="14" t="str">
        <f ca="1">IFERROR(VLOOKUP(DAY(J22)&amp;"x6",$T:$U,2,FALSE),"")</f>
        <v/>
      </c>
      <c r="K27" s="15"/>
      <c r="L27" s="14" t="str">
        <f ca="1">IFERROR(VLOOKUP(DAY(L22)&amp;"x6",$T:$U,2,FALSE),"")</f>
        <v/>
      </c>
      <c r="M27" s="15"/>
      <c r="N27" s="14" t="str">
        <f ca="1">IFERROR(VLOOKUP(DAY(N22)&amp;"x6",$T:$U,2,FALSE),"")</f>
        <v/>
      </c>
      <c r="O27" s="15"/>
      <c r="Q27" s="7" t="str">
        <f t="shared" si="0"/>
        <v>7x24</v>
      </c>
      <c r="R27" s="8" t="str">
        <f>IFERROR(VLOOKUP(Q27,Calendar!$AF:$AH,2,FALSE),"")</f>
        <v/>
      </c>
      <c r="S27" s="7" t="str">
        <f t="shared" si="1"/>
        <v/>
      </c>
      <c r="T27" s="8" t="str">
        <f>S27&amp;"x"&amp;COUNTIF($S$3:S27,S27)</f>
        <v>x24</v>
      </c>
      <c r="U27" s="9" t="str">
        <f>IFERROR(VLOOKUP(Q27,Calendar!$AF:$AH,3,FALSE),"")</f>
        <v/>
      </c>
    </row>
    <row r="28" spans="2:21" ht="15" customHeight="1" x14ac:dyDescent="0.25">
      <c r="B28" s="5">
        <f ca="1">OFFSET(Calendar!B27,4,0)</f>
        <v>41483</v>
      </c>
      <c r="C28" s="6" t="str">
        <f ca="1">IFERROR(VLOOKUP(DAY(B28)&amp;"x1",$T:$U,2,FALSE),"")</f>
        <v/>
      </c>
      <c r="D28" s="5">
        <f ca="1">OFFSET(Calendar!B27,4,1)</f>
        <v>41484</v>
      </c>
      <c r="E28" s="6" t="str">
        <f ca="1">IFERROR(VLOOKUP(DAY(D28)&amp;"x1",$T:$U,2,FALSE),"")</f>
        <v/>
      </c>
      <c r="F28" s="5">
        <f ca="1">OFFSET(Calendar!B27,4,2)</f>
        <v>41485</v>
      </c>
      <c r="G28" s="6" t="str">
        <f ca="1">IFERROR(VLOOKUP(DAY(F28)&amp;"x1",$T:$U,2,FALSE),"")</f>
        <v/>
      </c>
      <c r="H28" s="5">
        <f ca="1">OFFSET(Calendar!B27,4,3)</f>
        <v>41486</v>
      </c>
      <c r="I28" s="6" t="str">
        <f ca="1">IFERROR(VLOOKUP(DAY(H28)&amp;"x1",$T:$U,2,FALSE),"")</f>
        <v/>
      </c>
      <c r="J28" s="5" t="str">
        <f ca="1">OFFSET(Calendar!B27,4,4)</f>
        <v/>
      </c>
      <c r="K28" s="6" t="str">
        <f ca="1">IFERROR(VLOOKUP(DAY(J28)&amp;"x1",$T:$U,2,FALSE),"")</f>
        <v/>
      </c>
      <c r="L28" s="5" t="str">
        <f ca="1">OFFSET(Calendar!B27,4,5)</f>
        <v/>
      </c>
      <c r="M28" s="6" t="str">
        <f ca="1">IFERROR(VLOOKUP(DAY(L28)&amp;"x1",$T:$U,2,FALSE),"")</f>
        <v/>
      </c>
      <c r="N28" s="5" t="str">
        <f ca="1">OFFSET(Calendar!B27,4,6)</f>
        <v/>
      </c>
      <c r="O28" s="6" t="str">
        <f ca="1">IFERROR(VLOOKUP(DAY(N28)&amp;"x1",$T:$U,2,FALSE),"")</f>
        <v/>
      </c>
      <c r="Q28" s="7" t="str">
        <f t="shared" si="0"/>
        <v>7x25</v>
      </c>
      <c r="R28" s="8" t="str">
        <f>IFERROR(VLOOKUP(Q28,Calendar!$AF:$AH,2,FALSE),"")</f>
        <v/>
      </c>
      <c r="S28" s="7" t="str">
        <f t="shared" si="1"/>
        <v/>
      </c>
      <c r="T28" s="8" t="str">
        <f>S28&amp;"x"&amp;COUNTIF($S$3:S28,S28)</f>
        <v>x25</v>
      </c>
      <c r="U28" s="9" t="str">
        <f>IFERROR(VLOOKUP(Q28,Calendar!$AF:$AH,3,FALSE),"")</f>
        <v/>
      </c>
    </row>
    <row r="29" spans="2:21" ht="15" customHeight="1" x14ac:dyDescent="0.25">
      <c r="B29" s="10"/>
      <c r="C29" s="11" t="str">
        <f ca="1">IFERROR(VLOOKUP(DAY(B28)&amp;"x2",$T:$U,2,FALSE),"")</f>
        <v/>
      </c>
      <c r="D29" s="10"/>
      <c r="E29" s="11" t="str">
        <f ca="1">IFERROR(VLOOKUP(DAY(D28)&amp;"x2",$T:$U,2,FALSE),"")</f>
        <v/>
      </c>
      <c r="F29" s="10"/>
      <c r="G29" s="11" t="str">
        <f ca="1">IFERROR(VLOOKUP(DAY(F28)&amp;"x2",$T:$U,2,FALSE),"")</f>
        <v/>
      </c>
      <c r="H29" s="10"/>
      <c r="I29" s="11" t="str">
        <f ca="1">IFERROR(VLOOKUP(DAY(H28)&amp;"x2",$T:$U,2,FALSE),"")</f>
        <v/>
      </c>
      <c r="J29" s="10"/>
      <c r="K29" s="11" t="str">
        <f ca="1">IFERROR(VLOOKUP(DAY(J28)&amp;"x2",$T:$U,2,FALSE),"")</f>
        <v/>
      </c>
      <c r="L29" s="10"/>
      <c r="M29" s="11" t="str">
        <f ca="1">IFERROR(VLOOKUP(DAY(L28)&amp;"x2",$T:$U,2,FALSE),"")</f>
        <v/>
      </c>
      <c r="N29" s="10"/>
      <c r="O29" s="11" t="str">
        <f ca="1">IFERROR(VLOOKUP(DAY(N28)&amp;"x2",$T:$U,2,FALSE),"")</f>
        <v/>
      </c>
      <c r="Q29" s="7" t="str">
        <f t="shared" si="0"/>
        <v>7x26</v>
      </c>
      <c r="R29" s="8" t="str">
        <f>IFERROR(VLOOKUP(Q29,Calendar!$AF:$AH,2,FALSE),"")</f>
        <v/>
      </c>
      <c r="S29" s="7" t="str">
        <f t="shared" si="1"/>
        <v/>
      </c>
      <c r="T29" s="8" t="str">
        <f>S29&amp;"x"&amp;COUNTIF($S$3:S29,S29)</f>
        <v>x26</v>
      </c>
      <c r="U29" s="9" t="str">
        <f>IFERROR(VLOOKUP(Q29,Calendar!$AF:$AH,3,FALSE),"")</f>
        <v/>
      </c>
    </row>
    <row r="30" spans="2:21" x14ac:dyDescent="0.25">
      <c r="B30" s="12" t="str">
        <f ca="1">IFERROR(VLOOKUP(DAY(B28)&amp;"x3",$T:$U,2,FALSE),"")</f>
        <v/>
      </c>
      <c r="C30" s="13"/>
      <c r="D30" s="12" t="str">
        <f ca="1">IFERROR(VLOOKUP(DAY(D28)&amp;"x3",$T:$U,2,FALSE),"")</f>
        <v/>
      </c>
      <c r="E30" s="13"/>
      <c r="F30" s="12" t="str">
        <f ca="1">IFERROR(VLOOKUP(DAY(F28)&amp;"x3",$T:$U,2,FALSE),"")</f>
        <v/>
      </c>
      <c r="G30" s="13"/>
      <c r="H30" s="12" t="str">
        <f ca="1">IFERROR(VLOOKUP(DAY(H28)&amp;"x3",$T:$U,2,FALSE),"")</f>
        <v/>
      </c>
      <c r="I30" s="13"/>
      <c r="J30" s="12" t="str">
        <f ca="1">IFERROR(VLOOKUP(DAY(J28)&amp;"x3",$T:$U,2,FALSE),"")</f>
        <v/>
      </c>
      <c r="K30" s="13"/>
      <c r="L30" s="12" t="str">
        <f ca="1">IFERROR(VLOOKUP(DAY(L28)&amp;"x3",$T:$U,2,FALSE),"")</f>
        <v/>
      </c>
      <c r="M30" s="13"/>
      <c r="N30" s="12" t="str">
        <f ca="1">IFERROR(VLOOKUP(DAY(N28)&amp;"x3",$T:$U,2,FALSE),"")</f>
        <v/>
      </c>
      <c r="O30" s="13"/>
      <c r="Q30" s="7" t="str">
        <f t="shared" si="0"/>
        <v>7x27</v>
      </c>
      <c r="R30" s="8" t="str">
        <f>IFERROR(VLOOKUP(Q30,Calendar!$AF:$AH,2,FALSE),"")</f>
        <v/>
      </c>
      <c r="S30" s="7" t="str">
        <f t="shared" si="1"/>
        <v/>
      </c>
      <c r="T30" s="8" t="str">
        <f>S30&amp;"x"&amp;COUNTIF($S$3:S30,S30)</f>
        <v>x27</v>
      </c>
      <c r="U30" s="9" t="str">
        <f>IFERROR(VLOOKUP(Q30,Calendar!$AF:$AH,3,FALSE),"")</f>
        <v/>
      </c>
    </row>
    <row r="31" spans="2:21" x14ac:dyDescent="0.25">
      <c r="B31" s="12" t="str">
        <f ca="1">IFERROR(VLOOKUP(DAY(B28)&amp;"x4",$T:$U,2,FALSE),"")</f>
        <v/>
      </c>
      <c r="C31" s="13"/>
      <c r="D31" s="12" t="str">
        <f ca="1">IFERROR(VLOOKUP(DAY(D28)&amp;"x4",$T:$U,2,FALSE),"")</f>
        <v/>
      </c>
      <c r="E31" s="13"/>
      <c r="F31" s="12" t="str">
        <f ca="1">IFERROR(VLOOKUP(DAY(F28)&amp;"x4",$T:$U,2,FALSE),"")</f>
        <v/>
      </c>
      <c r="G31" s="13"/>
      <c r="H31" s="12" t="str">
        <f ca="1">IFERROR(VLOOKUP(DAY(H28)&amp;"x4",$T:$U,2,FALSE),"")</f>
        <v/>
      </c>
      <c r="I31" s="13"/>
      <c r="J31" s="12" t="str">
        <f ca="1">IFERROR(VLOOKUP(DAY(J28)&amp;"x4",$T:$U,2,FALSE),"")</f>
        <v/>
      </c>
      <c r="K31" s="13"/>
      <c r="L31" s="12" t="str">
        <f ca="1">IFERROR(VLOOKUP(DAY(L28)&amp;"x4",$T:$U,2,FALSE),"")</f>
        <v/>
      </c>
      <c r="M31" s="13"/>
      <c r="N31" s="12" t="str">
        <f ca="1">IFERROR(VLOOKUP(DAY(N28)&amp;"x4",$T:$U,2,FALSE),"")</f>
        <v/>
      </c>
      <c r="O31" s="13"/>
      <c r="Q31" s="7" t="str">
        <f t="shared" si="0"/>
        <v>7x28</v>
      </c>
      <c r="R31" s="8" t="str">
        <f>IFERROR(VLOOKUP(Q31,Calendar!$AF:$AH,2,FALSE),"")</f>
        <v/>
      </c>
      <c r="S31" s="7" t="str">
        <f t="shared" si="1"/>
        <v/>
      </c>
      <c r="T31" s="8" t="str">
        <f>S31&amp;"x"&amp;COUNTIF($S$3:S31,S31)</f>
        <v>x28</v>
      </c>
      <c r="U31" s="9" t="str">
        <f>IFERROR(VLOOKUP(Q31,Calendar!$AF:$AH,3,FALSE),"")</f>
        <v/>
      </c>
    </row>
    <row r="32" spans="2:21" x14ac:dyDescent="0.25">
      <c r="B32" s="12" t="str">
        <f ca="1">IFERROR(VLOOKUP(DAY(B28)&amp;"x5",$T:$U,2,FALSE),"")</f>
        <v/>
      </c>
      <c r="C32" s="13"/>
      <c r="D32" s="12" t="str">
        <f ca="1">IFERROR(VLOOKUP(DAY(D28)&amp;"x5",$T:$U,2,FALSE),"")</f>
        <v/>
      </c>
      <c r="E32" s="13"/>
      <c r="F32" s="12" t="str">
        <f ca="1">IFERROR(VLOOKUP(DAY(F28)&amp;"x5",$T:$U,2,FALSE),"")</f>
        <v/>
      </c>
      <c r="G32" s="13"/>
      <c r="H32" s="12" t="str">
        <f ca="1">IFERROR(VLOOKUP(DAY(H28)&amp;"x5",$T:$U,2,FALSE),"")</f>
        <v/>
      </c>
      <c r="I32" s="13"/>
      <c r="J32" s="12" t="str">
        <f ca="1">IFERROR(VLOOKUP(DAY(J28)&amp;"x5",$T:$U,2,FALSE),"")</f>
        <v/>
      </c>
      <c r="K32" s="13"/>
      <c r="L32" s="12" t="str">
        <f ca="1">IFERROR(VLOOKUP(DAY(L28)&amp;"x5",$T:$U,2,FALSE),"")</f>
        <v/>
      </c>
      <c r="M32" s="13"/>
      <c r="N32" s="12" t="str">
        <f ca="1">IFERROR(VLOOKUP(DAY(N28)&amp;"x5",$T:$U,2,FALSE),"")</f>
        <v/>
      </c>
      <c r="O32" s="13"/>
      <c r="Q32" s="7" t="str">
        <f t="shared" si="0"/>
        <v>7x29</v>
      </c>
      <c r="R32" s="8" t="str">
        <f>IFERROR(VLOOKUP(Q32,Calendar!$AF:$AH,2,FALSE),"")</f>
        <v/>
      </c>
      <c r="S32" s="7" t="str">
        <f t="shared" si="1"/>
        <v/>
      </c>
      <c r="T32" s="8" t="str">
        <f>S32&amp;"x"&amp;COUNTIF($S$3:S32,S32)</f>
        <v>x29</v>
      </c>
      <c r="U32" s="9" t="str">
        <f>IFERROR(VLOOKUP(Q32,Calendar!$AF:$AH,3,FALSE),"")</f>
        <v/>
      </c>
    </row>
    <row r="33" spans="2:21" x14ac:dyDescent="0.25">
      <c r="B33" s="14" t="str">
        <f ca="1">IFERROR(VLOOKUP(DAY(B28)&amp;"x6",$T:$U,2,FALSE),"")</f>
        <v/>
      </c>
      <c r="C33" s="15"/>
      <c r="D33" s="14" t="str">
        <f ca="1">IFERROR(VLOOKUP(DAY(D28)&amp;"x6",$T:$U,2,FALSE),"")</f>
        <v/>
      </c>
      <c r="E33" s="15"/>
      <c r="F33" s="14" t="str">
        <f ca="1">IFERROR(VLOOKUP(DAY(F28)&amp;"x6",$T:$U,2,FALSE),"")</f>
        <v/>
      </c>
      <c r="G33" s="15"/>
      <c r="H33" s="14" t="str">
        <f ca="1">IFERROR(VLOOKUP(DAY(H28)&amp;"x6",$T:$U,2,FALSE),"")</f>
        <v/>
      </c>
      <c r="I33" s="15"/>
      <c r="J33" s="14" t="str">
        <f ca="1">IFERROR(VLOOKUP(DAY(J28)&amp;"x6",$T:$U,2,FALSE),"")</f>
        <v/>
      </c>
      <c r="K33" s="15"/>
      <c r="L33" s="14" t="str">
        <f ca="1">IFERROR(VLOOKUP(DAY(L28)&amp;"x6",$T:$U,2,FALSE),"")</f>
        <v/>
      </c>
      <c r="M33" s="15"/>
      <c r="N33" s="14" t="str">
        <f ca="1">IFERROR(VLOOKUP(DAY(N28)&amp;"x6",$T:$U,2,FALSE),"")</f>
        <v/>
      </c>
      <c r="O33" s="15"/>
      <c r="Q33" s="7" t="str">
        <f t="shared" si="0"/>
        <v>7x30</v>
      </c>
      <c r="R33" s="8" t="str">
        <f>IFERROR(VLOOKUP(Q33,Calendar!$AF:$AH,2,FALSE),"")</f>
        <v/>
      </c>
      <c r="S33" s="7" t="str">
        <f t="shared" si="1"/>
        <v/>
      </c>
      <c r="T33" s="8" t="str">
        <f>S33&amp;"x"&amp;COUNTIF($S$3:S33,S33)</f>
        <v>x30</v>
      </c>
      <c r="U33" s="9" t="str">
        <f>IFERROR(VLOOKUP(Q33,Calendar!$AF:$AH,3,FALSE),"")</f>
        <v/>
      </c>
    </row>
    <row r="34" spans="2:21" ht="15" customHeight="1" x14ac:dyDescent="0.25">
      <c r="B34" s="5" t="str">
        <f ca="1">OFFSET(Calendar!B27,5,0)</f>
        <v/>
      </c>
      <c r="C34" s="6" t="str">
        <f ca="1">IFERROR(VLOOKUP(DAY(B34)&amp;"x1",$T:$U,2,FALSE),"")</f>
        <v/>
      </c>
      <c r="D34" s="5" t="str">
        <f ca="1">OFFSET(Calendar!B27,5,1)</f>
        <v/>
      </c>
      <c r="E34" s="6" t="str">
        <f ca="1">IFERROR(VLOOKUP(DAY(D34)&amp;"x1",$T:$U,2,FALSE),"")</f>
        <v/>
      </c>
      <c r="F34" s="5" t="str">
        <f ca="1">OFFSET(Calendar!B27,5,2)</f>
        <v/>
      </c>
      <c r="G34" s="6" t="str">
        <f ca="1">IFERROR(VLOOKUP(DAY(F34)&amp;"x1",$T:$U,2,FALSE),"")</f>
        <v/>
      </c>
      <c r="H34" s="5" t="str">
        <f ca="1">OFFSET(Calendar!B27,5,3)</f>
        <v/>
      </c>
      <c r="I34" s="6" t="str">
        <f ca="1">IFERROR(VLOOKUP(DAY(H34)&amp;"x1",$T:$U,2,FALSE),"")</f>
        <v/>
      </c>
      <c r="J34" s="5" t="str">
        <f ca="1">OFFSET(Calendar!B27,5,4)</f>
        <v/>
      </c>
      <c r="K34" s="6" t="str">
        <f ca="1">IFERROR(VLOOKUP(DAY(J34)&amp;"x1",$T:$U,2,FALSE),"")</f>
        <v/>
      </c>
      <c r="L34" s="5" t="str">
        <f ca="1">OFFSET(Calendar!B27,5,5)</f>
        <v/>
      </c>
      <c r="M34" s="6" t="str">
        <f ca="1">IFERROR(VLOOKUP(DAY(L34)&amp;"x1",$T:$U,2,FALSE),"")</f>
        <v/>
      </c>
      <c r="N34" s="5" t="str">
        <f ca="1">OFFSET(Calendar!B27,5,6)</f>
        <v/>
      </c>
      <c r="O34" s="6" t="str">
        <f ca="1">IFERROR(VLOOKUP(DAY(N34)&amp;"x1",$T:$U,2,FALSE),"")</f>
        <v/>
      </c>
      <c r="Q34" s="7" t="str">
        <f t="shared" si="0"/>
        <v>7x31</v>
      </c>
      <c r="R34" s="8" t="str">
        <f>IFERROR(VLOOKUP(Q34,Calendar!$AF:$AH,2,FALSE),"")</f>
        <v/>
      </c>
      <c r="S34" s="7" t="str">
        <f t="shared" si="1"/>
        <v/>
      </c>
      <c r="T34" s="8" t="str">
        <f>S34&amp;"x"&amp;COUNTIF($S$3:S34,S34)</f>
        <v>x31</v>
      </c>
      <c r="U34" s="9" t="str">
        <f>IFERROR(VLOOKUP(Q34,Calendar!$AF:$AH,3,FALSE),"")</f>
        <v/>
      </c>
    </row>
    <row r="35" spans="2:21" ht="15" customHeight="1" x14ac:dyDescent="0.25">
      <c r="B35" s="10"/>
      <c r="C35" s="11" t="str">
        <f ca="1">IFERROR(VLOOKUP(DAY(B34)&amp;"x2",$T:$U,2,FALSE),"")</f>
        <v/>
      </c>
      <c r="D35" s="10"/>
      <c r="E35" s="11" t="str">
        <f ca="1">IFERROR(VLOOKUP(DAY(D34)&amp;"x2",$T:$U,2,FALSE),"")</f>
        <v/>
      </c>
      <c r="F35" s="10"/>
      <c r="G35" s="11" t="str">
        <f ca="1">IFERROR(VLOOKUP(DAY(F34)&amp;"x2",$T:$U,2,FALSE),"")</f>
        <v/>
      </c>
      <c r="H35" s="10"/>
      <c r="I35" s="11" t="str">
        <f ca="1">IFERROR(VLOOKUP(DAY(H34)&amp;"x2",$T:$U,2,FALSE),"")</f>
        <v/>
      </c>
      <c r="J35" s="10"/>
      <c r="K35" s="11" t="str">
        <f ca="1">IFERROR(VLOOKUP(DAY(J34)&amp;"x2",$T:$U,2,FALSE),"")</f>
        <v/>
      </c>
      <c r="L35" s="10"/>
      <c r="M35" s="11" t="str">
        <f ca="1">IFERROR(VLOOKUP(DAY(L34)&amp;"x2",$T:$U,2,FALSE),"")</f>
        <v/>
      </c>
      <c r="N35" s="10"/>
      <c r="O35" s="11" t="str">
        <f ca="1">IFERROR(VLOOKUP(DAY(N34)&amp;"x2",$T:$U,2,FALSE),"")</f>
        <v/>
      </c>
      <c r="Q35" s="7" t="str">
        <f t="shared" si="0"/>
        <v>7x32</v>
      </c>
      <c r="R35" s="8" t="str">
        <f>IFERROR(VLOOKUP(Q35,Calendar!$AF:$AH,2,FALSE),"")</f>
        <v/>
      </c>
      <c r="S35" s="7" t="str">
        <f t="shared" si="1"/>
        <v/>
      </c>
      <c r="T35" s="8" t="str">
        <f>S35&amp;"x"&amp;COUNTIF($S$3:S35,S35)</f>
        <v>x32</v>
      </c>
      <c r="U35" s="9" t="str">
        <f>IFERROR(VLOOKUP(Q35,Calendar!$AF:$AH,3,FALSE),"")</f>
        <v/>
      </c>
    </row>
    <row r="36" spans="2:21" x14ac:dyDescent="0.25">
      <c r="B36" s="12" t="str">
        <f ca="1">IFERROR(VLOOKUP(DAY(B34)&amp;"x3",$T:$U,2,FALSE),"")</f>
        <v/>
      </c>
      <c r="C36" s="13"/>
      <c r="D36" s="12" t="str">
        <f ca="1">IFERROR(VLOOKUP(DAY(D34)&amp;"x3",$T:$U,2,FALSE),"")</f>
        <v/>
      </c>
      <c r="E36" s="13"/>
      <c r="F36" s="12" t="str">
        <f ca="1">IFERROR(VLOOKUP(DAY(F34)&amp;"x3",$T:$U,2,FALSE),"")</f>
        <v/>
      </c>
      <c r="G36" s="13"/>
      <c r="H36" s="12" t="str">
        <f ca="1">IFERROR(VLOOKUP(DAY(H34)&amp;"x3",$T:$U,2,FALSE),"")</f>
        <v/>
      </c>
      <c r="I36" s="13"/>
      <c r="J36" s="12" t="str">
        <f ca="1">IFERROR(VLOOKUP(DAY(J34)&amp;"x3",$T:$U,2,FALSE),"")</f>
        <v/>
      </c>
      <c r="K36" s="13"/>
      <c r="L36" s="12" t="str">
        <f ca="1">IFERROR(VLOOKUP(DAY(L34)&amp;"x3",$T:$U,2,FALSE),"")</f>
        <v/>
      </c>
      <c r="M36" s="13"/>
      <c r="N36" s="12" t="str">
        <f ca="1">IFERROR(VLOOKUP(DAY(N34)&amp;"x3",$T:$U,2,FALSE),"")</f>
        <v/>
      </c>
      <c r="O36" s="13"/>
      <c r="Q36" s="7" t="str">
        <f t="shared" si="0"/>
        <v>7x33</v>
      </c>
      <c r="R36" s="8" t="str">
        <f>IFERROR(VLOOKUP(Q36,Calendar!$AF:$AH,2,FALSE),"")</f>
        <v/>
      </c>
      <c r="S36" s="7" t="str">
        <f t="shared" si="1"/>
        <v/>
      </c>
      <c r="T36" s="8" t="str">
        <f>S36&amp;"x"&amp;COUNTIF($S$3:S36,S36)</f>
        <v>x33</v>
      </c>
      <c r="U36" s="9" t="str">
        <f>IFERROR(VLOOKUP(Q36,Calendar!$AF:$AH,3,FALSE),"")</f>
        <v/>
      </c>
    </row>
    <row r="37" spans="2:21" x14ac:dyDescent="0.25">
      <c r="B37" s="12" t="str">
        <f ca="1">IFERROR(VLOOKUP(DAY(B34)&amp;"x4",$T:$U,2,FALSE),"")</f>
        <v/>
      </c>
      <c r="C37" s="13"/>
      <c r="D37" s="12" t="str">
        <f ca="1">IFERROR(VLOOKUP(DAY(D34)&amp;"x4",$T:$U,2,FALSE),"")</f>
        <v/>
      </c>
      <c r="E37" s="13"/>
      <c r="F37" s="12" t="str">
        <f ca="1">IFERROR(VLOOKUP(DAY(F34)&amp;"x4",$T:$U,2,FALSE),"")</f>
        <v/>
      </c>
      <c r="G37" s="13"/>
      <c r="H37" s="12" t="str">
        <f ca="1">IFERROR(VLOOKUP(DAY(H34)&amp;"x4",$T:$U,2,FALSE),"")</f>
        <v/>
      </c>
      <c r="I37" s="13"/>
      <c r="J37" s="12" t="str">
        <f ca="1">IFERROR(VLOOKUP(DAY(J34)&amp;"x4",$T:$U,2,FALSE),"")</f>
        <v/>
      </c>
      <c r="K37" s="13"/>
      <c r="L37" s="12" t="str">
        <f ca="1">IFERROR(VLOOKUP(DAY(L34)&amp;"x4",$T:$U,2,FALSE),"")</f>
        <v/>
      </c>
      <c r="M37" s="13"/>
      <c r="N37" s="12" t="str">
        <f ca="1">IFERROR(VLOOKUP(DAY(N34)&amp;"x4",$T:$U,2,FALSE),"")</f>
        <v/>
      </c>
      <c r="O37" s="13"/>
      <c r="Q37" s="7" t="str">
        <f t="shared" si="0"/>
        <v>7x34</v>
      </c>
      <c r="R37" s="8" t="str">
        <f>IFERROR(VLOOKUP(Q37,Calendar!$AF:$AH,2,FALSE),"")</f>
        <v/>
      </c>
      <c r="S37" s="7" t="str">
        <f t="shared" si="1"/>
        <v/>
      </c>
      <c r="T37" s="8" t="str">
        <f>S37&amp;"x"&amp;COUNTIF($S$3:S37,S37)</f>
        <v>x34</v>
      </c>
      <c r="U37" s="9" t="str">
        <f>IFERROR(VLOOKUP(Q37,Calendar!$AF:$AH,3,FALSE),"")</f>
        <v/>
      </c>
    </row>
    <row r="38" spans="2:21" x14ac:dyDescent="0.25">
      <c r="B38" s="12" t="str">
        <f ca="1">IFERROR(VLOOKUP(DAY(B34)&amp;"x5",$T:$U,2,FALSE),"")</f>
        <v/>
      </c>
      <c r="C38" s="13"/>
      <c r="D38" s="12" t="str">
        <f ca="1">IFERROR(VLOOKUP(DAY(D34)&amp;"x5",$T:$U,2,FALSE),"")</f>
        <v/>
      </c>
      <c r="E38" s="13"/>
      <c r="F38" s="12" t="str">
        <f ca="1">IFERROR(VLOOKUP(DAY(F34)&amp;"x5",$T:$U,2,FALSE),"")</f>
        <v/>
      </c>
      <c r="G38" s="13"/>
      <c r="H38" s="12" t="str">
        <f ca="1">IFERROR(VLOOKUP(DAY(H34)&amp;"x5",$T:$U,2,FALSE),"")</f>
        <v/>
      </c>
      <c r="I38" s="13"/>
      <c r="J38" s="12" t="str">
        <f ca="1">IFERROR(VLOOKUP(DAY(J34)&amp;"x5",$T:$U,2,FALSE),"")</f>
        <v/>
      </c>
      <c r="K38" s="13"/>
      <c r="L38" s="12" t="str">
        <f ca="1">IFERROR(VLOOKUP(DAY(L34)&amp;"x5",$T:$U,2,FALSE),"")</f>
        <v/>
      </c>
      <c r="M38" s="13"/>
      <c r="N38" s="12" t="str">
        <f ca="1">IFERROR(VLOOKUP(DAY(N34)&amp;"x5",$T:$U,2,FALSE),"")</f>
        <v/>
      </c>
      <c r="O38" s="13"/>
      <c r="Q38" s="7" t="str">
        <f t="shared" si="0"/>
        <v>7x35</v>
      </c>
      <c r="R38" s="8" t="str">
        <f>IFERROR(VLOOKUP(Q38,Calendar!$AF:$AH,2,FALSE),"")</f>
        <v/>
      </c>
      <c r="S38" s="7" t="str">
        <f t="shared" si="1"/>
        <v/>
      </c>
      <c r="T38" s="8" t="str">
        <f>S38&amp;"x"&amp;COUNTIF($S$3:S38,S38)</f>
        <v>x35</v>
      </c>
      <c r="U38" s="9" t="str">
        <f>IFERROR(VLOOKUP(Q38,Calendar!$AF:$AH,3,FALSE),"")</f>
        <v/>
      </c>
    </row>
    <row r="39" spans="2:21" x14ac:dyDescent="0.25">
      <c r="B39" s="14" t="str">
        <f ca="1">IFERROR(VLOOKUP(DAY(B34)&amp;"x6",$T:$U,2,FALSE),"")</f>
        <v/>
      </c>
      <c r="C39" s="15"/>
      <c r="D39" s="14" t="str">
        <f ca="1">IFERROR(VLOOKUP(DAY(D34)&amp;"x6",$T:$U,2,FALSE),"")</f>
        <v/>
      </c>
      <c r="E39" s="15"/>
      <c r="F39" s="14" t="str">
        <f ca="1">IFERROR(VLOOKUP(DAY(F34)&amp;"x6",$T:$U,2,FALSE),"")</f>
        <v/>
      </c>
      <c r="G39" s="15"/>
      <c r="H39" s="14" t="str">
        <f ca="1">IFERROR(VLOOKUP(DAY(H34)&amp;"x6",$T:$U,2,FALSE),"")</f>
        <v/>
      </c>
      <c r="I39" s="15"/>
      <c r="J39" s="14" t="str">
        <f ca="1">IFERROR(VLOOKUP(DAY(J34)&amp;"x6",$T:$U,2,FALSE),"")</f>
        <v/>
      </c>
      <c r="K39" s="15"/>
      <c r="L39" s="14" t="str">
        <f ca="1">IFERROR(VLOOKUP(DAY(L34)&amp;"x6",$T:$U,2,FALSE),"")</f>
        <v/>
      </c>
      <c r="M39" s="15"/>
      <c r="N39" s="14" t="str">
        <f ca="1">IFERROR(VLOOKUP(DAY(N34)&amp;"x6",$T:$U,2,FALSE),"")</f>
        <v/>
      </c>
      <c r="O39" s="15"/>
      <c r="Q39" s="7" t="str">
        <f t="shared" si="0"/>
        <v>7x36</v>
      </c>
      <c r="R39" s="8" t="str">
        <f>IFERROR(VLOOKUP(Q39,Calendar!$AF:$AH,2,FALSE),"")</f>
        <v/>
      </c>
      <c r="S39" s="7" t="str">
        <f t="shared" si="1"/>
        <v/>
      </c>
      <c r="T39" s="8" t="str">
        <f>S39&amp;"x"&amp;COUNTIF($S$3:S39,S39)</f>
        <v>x36</v>
      </c>
      <c r="U39" s="9" t="str">
        <f>IFERROR(VLOOKUP(Q39,Calendar!$AF:$AH,3,FALSE),"")</f>
        <v/>
      </c>
    </row>
  </sheetData>
  <sheetProtection sheet="1" objects="1" scenarios="1"/>
  <mergeCells count="218">
    <mergeCell ref="N38:O38"/>
    <mergeCell ref="B39:C39"/>
    <mergeCell ref="D39:E39"/>
    <mergeCell ref="F39:G39"/>
    <mergeCell ref="H39:I39"/>
    <mergeCell ref="J39:K39"/>
    <mergeCell ref="L39:M39"/>
    <mergeCell ref="N39:O39"/>
    <mergeCell ref="B38:C38"/>
    <mergeCell ref="D38:E38"/>
    <mergeCell ref="F38:G38"/>
    <mergeCell ref="H38:I38"/>
    <mergeCell ref="J38:K38"/>
    <mergeCell ref="L38:M38"/>
    <mergeCell ref="N36:O36"/>
    <mergeCell ref="B37:C37"/>
    <mergeCell ref="D37:E37"/>
    <mergeCell ref="F37:G37"/>
    <mergeCell ref="H37:I37"/>
    <mergeCell ref="J37:K37"/>
    <mergeCell ref="L37:M37"/>
    <mergeCell ref="N37:O37"/>
    <mergeCell ref="B36:C36"/>
    <mergeCell ref="D36:E36"/>
    <mergeCell ref="F36:G36"/>
    <mergeCell ref="H36:I36"/>
    <mergeCell ref="J36:K36"/>
    <mergeCell ref="L36:M36"/>
    <mergeCell ref="N33:O33"/>
    <mergeCell ref="B34:B35"/>
    <mergeCell ref="D34:D35"/>
    <mergeCell ref="F34:F35"/>
    <mergeCell ref="H34:H35"/>
    <mergeCell ref="J34:J35"/>
    <mergeCell ref="L34:L35"/>
    <mergeCell ref="N34:N35"/>
    <mergeCell ref="B33:C33"/>
    <mergeCell ref="D33:E33"/>
    <mergeCell ref="F33:G33"/>
    <mergeCell ref="H33:I33"/>
    <mergeCell ref="J33:K33"/>
    <mergeCell ref="L33:M33"/>
    <mergeCell ref="N31:O31"/>
    <mergeCell ref="B32:C32"/>
    <mergeCell ref="D32:E32"/>
    <mergeCell ref="F32:G32"/>
    <mergeCell ref="H32:I32"/>
    <mergeCell ref="J32:K32"/>
    <mergeCell ref="L32:M32"/>
    <mergeCell ref="N32:O32"/>
    <mergeCell ref="B31:C31"/>
    <mergeCell ref="D31:E31"/>
    <mergeCell ref="F31:G31"/>
    <mergeCell ref="H31:I31"/>
    <mergeCell ref="J31:K31"/>
    <mergeCell ref="L31:M31"/>
    <mergeCell ref="N28:N29"/>
    <mergeCell ref="B30:C30"/>
    <mergeCell ref="D30:E30"/>
    <mergeCell ref="F30:G30"/>
    <mergeCell ref="H30:I30"/>
    <mergeCell ref="J30:K30"/>
    <mergeCell ref="L30:M30"/>
    <mergeCell ref="N30:O30"/>
    <mergeCell ref="B28:B29"/>
    <mergeCell ref="D28:D29"/>
    <mergeCell ref="F28:F29"/>
    <mergeCell ref="H28:H29"/>
    <mergeCell ref="J28:J29"/>
    <mergeCell ref="L28:L29"/>
    <mergeCell ref="N26:O26"/>
    <mergeCell ref="B27:C27"/>
    <mergeCell ref="D27:E27"/>
    <mergeCell ref="F27:G27"/>
    <mergeCell ref="H27:I27"/>
    <mergeCell ref="J27:K27"/>
    <mergeCell ref="L27:M27"/>
    <mergeCell ref="N27:O27"/>
    <mergeCell ref="B26:C26"/>
    <mergeCell ref="D26:E26"/>
    <mergeCell ref="F26:G26"/>
    <mergeCell ref="H26:I26"/>
    <mergeCell ref="J26:K26"/>
    <mergeCell ref="L26:M26"/>
    <mergeCell ref="N24:O24"/>
    <mergeCell ref="B25:C25"/>
    <mergeCell ref="D25:E25"/>
    <mergeCell ref="F25:G25"/>
    <mergeCell ref="H25:I25"/>
    <mergeCell ref="J25:K25"/>
    <mergeCell ref="L25:M25"/>
    <mergeCell ref="N25:O25"/>
    <mergeCell ref="B24:C24"/>
    <mergeCell ref="D24:E24"/>
    <mergeCell ref="F24:G24"/>
    <mergeCell ref="H24:I24"/>
    <mergeCell ref="J24:K24"/>
    <mergeCell ref="L24:M24"/>
    <mergeCell ref="N21:O21"/>
    <mergeCell ref="B22:B23"/>
    <mergeCell ref="D22:D23"/>
    <mergeCell ref="F22:F23"/>
    <mergeCell ref="H22:H23"/>
    <mergeCell ref="J22:J23"/>
    <mergeCell ref="L22:L23"/>
    <mergeCell ref="N22:N23"/>
    <mergeCell ref="B21:C21"/>
    <mergeCell ref="D21:E21"/>
    <mergeCell ref="F21:G21"/>
    <mergeCell ref="H21:I21"/>
    <mergeCell ref="J21:K21"/>
    <mergeCell ref="L21:M21"/>
    <mergeCell ref="N19:O19"/>
    <mergeCell ref="B20:C20"/>
    <mergeCell ref="D20:E20"/>
    <mergeCell ref="F20:G20"/>
    <mergeCell ref="H20:I20"/>
    <mergeCell ref="J20:K20"/>
    <mergeCell ref="L20:M20"/>
    <mergeCell ref="N20:O20"/>
    <mergeCell ref="B19:C19"/>
    <mergeCell ref="D19:E19"/>
    <mergeCell ref="F19:G19"/>
    <mergeCell ref="H19:I19"/>
    <mergeCell ref="J19:K19"/>
    <mergeCell ref="L19:M19"/>
    <mergeCell ref="N16:N17"/>
    <mergeCell ref="B18:C18"/>
    <mergeCell ref="D18:E18"/>
    <mergeCell ref="F18:G18"/>
    <mergeCell ref="H18:I18"/>
    <mergeCell ref="J18:K18"/>
    <mergeCell ref="L18:M18"/>
    <mergeCell ref="N18:O18"/>
    <mergeCell ref="B16:B17"/>
    <mergeCell ref="D16:D17"/>
    <mergeCell ref="F16:F17"/>
    <mergeCell ref="H16:H17"/>
    <mergeCell ref="J16:J17"/>
    <mergeCell ref="L16:L17"/>
    <mergeCell ref="N14:O14"/>
    <mergeCell ref="B15:C15"/>
    <mergeCell ref="D15:E15"/>
    <mergeCell ref="F15:G15"/>
    <mergeCell ref="H15:I15"/>
    <mergeCell ref="J15:K15"/>
    <mergeCell ref="L15:M15"/>
    <mergeCell ref="N15:O15"/>
    <mergeCell ref="B14:C14"/>
    <mergeCell ref="D14:E14"/>
    <mergeCell ref="F14:G14"/>
    <mergeCell ref="H14:I14"/>
    <mergeCell ref="J14:K14"/>
    <mergeCell ref="L14:M14"/>
    <mergeCell ref="N12:O12"/>
    <mergeCell ref="B13:C13"/>
    <mergeCell ref="D13:E13"/>
    <mergeCell ref="F13:G13"/>
    <mergeCell ref="H13:I13"/>
    <mergeCell ref="J13:K13"/>
    <mergeCell ref="L13:M13"/>
    <mergeCell ref="N13:O13"/>
    <mergeCell ref="B12:C12"/>
    <mergeCell ref="D12:E12"/>
    <mergeCell ref="F12:G12"/>
    <mergeCell ref="H12:I12"/>
    <mergeCell ref="J12:K12"/>
    <mergeCell ref="L12:M12"/>
    <mergeCell ref="N9:O9"/>
    <mergeCell ref="B10:B11"/>
    <mergeCell ref="D10:D11"/>
    <mergeCell ref="F10:F11"/>
    <mergeCell ref="H10:H11"/>
    <mergeCell ref="J10:J11"/>
    <mergeCell ref="L10:L11"/>
    <mergeCell ref="N10:N11"/>
    <mergeCell ref="B9:C9"/>
    <mergeCell ref="D9:E9"/>
    <mergeCell ref="F9:G9"/>
    <mergeCell ref="H9:I9"/>
    <mergeCell ref="J9:K9"/>
    <mergeCell ref="L9:M9"/>
    <mergeCell ref="N7:O7"/>
    <mergeCell ref="B8:C8"/>
    <mergeCell ref="D8:E8"/>
    <mergeCell ref="F8:G8"/>
    <mergeCell ref="H8:I8"/>
    <mergeCell ref="J8:K8"/>
    <mergeCell ref="L8:M8"/>
    <mergeCell ref="N8:O8"/>
    <mergeCell ref="B7:C7"/>
    <mergeCell ref="D7:E7"/>
    <mergeCell ref="F7:G7"/>
    <mergeCell ref="H7:I7"/>
    <mergeCell ref="J7:K7"/>
    <mergeCell ref="L7:M7"/>
    <mergeCell ref="N4:N5"/>
    <mergeCell ref="B6:C6"/>
    <mergeCell ref="D6:E6"/>
    <mergeCell ref="F6:G6"/>
    <mergeCell ref="H6:I6"/>
    <mergeCell ref="J6:K6"/>
    <mergeCell ref="L6:M6"/>
    <mergeCell ref="N6:O6"/>
    <mergeCell ref="B4:B5"/>
    <mergeCell ref="D4:D5"/>
    <mergeCell ref="F4:F5"/>
    <mergeCell ref="H4:H5"/>
    <mergeCell ref="J4:J5"/>
    <mergeCell ref="L4:L5"/>
    <mergeCell ref="B1:O1"/>
    <mergeCell ref="B3:C3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  <pageSetup scale="6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39"/>
  <sheetViews>
    <sheetView showGridLines="0" zoomScale="80" zoomScaleNormal="80" workbookViewId="0">
      <selection activeCell="B3" sqref="B3:C3"/>
    </sheetView>
  </sheetViews>
  <sheetFormatPr defaultColWidth="3.42578125" defaultRowHeight="15" x14ac:dyDescent="0.25"/>
  <cols>
    <col min="1" max="1" width="3.42578125" style="2"/>
    <col min="2" max="2" width="5.140625" style="16" customWidth="1"/>
    <col min="3" max="3" width="20.42578125" style="16" customWidth="1"/>
    <col min="4" max="4" width="5.140625" style="16" customWidth="1"/>
    <col min="5" max="5" width="20.42578125" style="16" customWidth="1"/>
    <col min="6" max="6" width="5.140625" style="16" customWidth="1"/>
    <col min="7" max="7" width="20.42578125" style="16" customWidth="1"/>
    <col min="8" max="8" width="5.140625" style="16" customWidth="1"/>
    <col min="9" max="9" width="20.42578125" style="16" customWidth="1"/>
    <col min="10" max="10" width="5.140625" style="16" customWidth="1"/>
    <col min="11" max="11" width="20.42578125" style="16" customWidth="1"/>
    <col min="12" max="12" width="5.140625" style="16" customWidth="1"/>
    <col min="13" max="13" width="20.42578125" style="16" customWidth="1"/>
    <col min="14" max="14" width="5.140625" style="16" customWidth="1"/>
    <col min="15" max="15" width="20.42578125" style="16" customWidth="1"/>
    <col min="16" max="16" width="3.42578125" style="2"/>
    <col min="17" max="17" width="5.28515625" style="2" hidden="1" customWidth="1"/>
    <col min="18" max="18" width="8.5703125" style="2" hidden="1" customWidth="1"/>
    <col min="19" max="19" width="7.85546875" style="2" hidden="1" customWidth="1"/>
    <col min="20" max="20" width="8.5703125" style="2" hidden="1" customWidth="1"/>
    <col min="21" max="21" width="16.28515625" style="2" hidden="1" customWidth="1"/>
    <col min="22" max="16384" width="3.42578125" style="2"/>
  </cols>
  <sheetData>
    <row r="1" spans="2:21" ht="37.5" customHeight="1" x14ac:dyDescent="0.65">
      <c r="B1" s="1">
        <f ca="1">OFFSET(Calendar!K27,-2,0)</f>
        <v>41487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3" spans="2:21" ht="18.75" customHeight="1" x14ac:dyDescent="0.2">
      <c r="B3" s="3" t="str">
        <f>VLOOKUP(1,db_wd,3,FALSE)</f>
        <v>Sunday</v>
      </c>
      <c r="C3" s="3"/>
      <c r="D3" s="3" t="str">
        <f>VLOOKUP(2,db_wd,3,FALSE)</f>
        <v>Monday</v>
      </c>
      <c r="E3" s="3"/>
      <c r="F3" s="3" t="str">
        <f>VLOOKUP(3,db_wd,3,FALSE)</f>
        <v>Tuesday</v>
      </c>
      <c r="G3" s="3"/>
      <c r="H3" s="3" t="str">
        <f>VLOOKUP(4,db_wd,3,FALSE)</f>
        <v>Wednesday</v>
      </c>
      <c r="I3" s="3"/>
      <c r="J3" s="3" t="str">
        <f>VLOOKUP(5,db_wd,3,FALSE)</f>
        <v>Thursday</v>
      </c>
      <c r="K3" s="3"/>
      <c r="L3" s="3" t="str">
        <f>VLOOKUP(6,db_wd,3,FALSE)</f>
        <v>Friday</v>
      </c>
      <c r="M3" s="3"/>
      <c r="N3" s="3" t="str">
        <f>VLOOKUP(7,db_wd,3,FALSE)</f>
        <v>Saturday</v>
      </c>
      <c r="O3" s="3"/>
      <c r="Q3" s="4">
        <v>8</v>
      </c>
      <c r="R3" s="4"/>
      <c r="S3" s="4" t="s">
        <v>60</v>
      </c>
      <c r="T3" s="4"/>
      <c r="U3" s="4"/>
    </row>
    <row r="4" spans="2:21" ht="15" customHeight="1" x14ac:dyDescent="0.25">
      <c r="B4" s="5" t="str">
        <f ca="1">OFFSET(Calendar!K27,0,0)</f>
        <v/>
      </c>
      <c r="C4" s="6" t="str">
        <f ca="1">IFERROR(VLOOKUP(DAY(B4)&amp;"x1",$T:$U,2,FALSE),"")</f>
        <v/>
      </c>
      <c r="D4" s="5" t="str">
        <f ca="1">OFFSET(Calendar!K27,0,1)</f>
        <v/>
      </c>
      <c r="E4" s="6" t="str">
        <f ca="1">IFERROR(VLOOKUP(DAY(D4)&amp;"x1",$T:$U,2,FALSE),"")</f>
        <v/>
      </c>
      <c r="F4" s="5" t="str">
        <f ca="1">OFFSET(Calendar!K27,0,2)</f>
        <v/>
      </c>
      <c r="G4" s="6" t="str">
        <f ca="1">IFERROR(VLOOKUP(DAY(F4)&amp;"x1",$T:$U,2,FALSE),"")</f>
        <v/>
      </c>
      <c r="H4" s="5" t="str">
        <f ca="1">OFFSET(Calendar!K27,0,3)</f>
        <v/>
      </c>
      <c r="I4" s="6" t="str">
        <f ca="1">IFERROR(VLOOKUP(DAY(H4)&amp;"x1",$T:$U,2,FALSE),"")</f>
        <v/>
      </c>
      <c r="J4" s="5">
        <f ca="1">OFFSET(Calendar!K27,0,4)</f>
        <v>41487</v>
      </c>
      <c r="K4" s="6" t="str">
        <f ca="1">IFERROR(VLOOKUP(DAY(J4)&amp;"x1",$T:$U,2,FALSE),"")</f>
        <v/>
      </c>
      <c r="L4" s="5">
        <f ca="1">OFFSET(Calendar!K27,0,5)</f>
        <v>41488</v>
      </c>
      <c r="M4" s="6" t="str">
        <f ca="1">IFERROR(VLOOKUP(DAY(L4)&amp;"x1",$T:$U,2,FALSE),"")</f>
        <v/>
      </c>
      <c r="N4" s="5">
        <f ca="1">OFFSET(Calendar!K27,0,6)</f>
        <v>41489</v>
      </c>
      <c r="O4" s="6" t="str">
        <f ca="1">IFERROR(VLOOKUP(DAY(N4)&amp;"x1",$T:$U,2,FALSE),"")</f>
        <v/>
      </c>
      <c r="Q4" s="7" t="str">
        <f>$Q$3&amp;"x"&amp;(ROW()-3)</f>
        <v>8x1</v>
      </c>
      <c r="R4" s="8">
        <f>IFERROR(VLOOKUP(Q4,Calendar!$AF:$AH,2,FALSE),"")</f>
        <v>41491</v>
      </c>
      <c r="S4" s="7">
        <f>IF(R4="","",DAY(R4))</f>
        <v>5</v>
      </c>
      <c r="T4" s="8" t="str">
        <f>S4&amp;"x"&amp;COUNTIF($S$3:S4,S4)</f>
        <v>5x1</v>
      </c>
      <c r="U4" s="9" t="str">
        <f>IFERROR(VLOOKUP(Q4,Calendar!$AF:$AH,3,FALSE),"")</f>
        <v>August Bank Holiday</v>
      </c>
    </row>
    <row r="5" spans="2:21" ht="15" customHeight="1" x14ac:dyDescent="0.25">
      <c r="B5" s="10"/>
      <c r="C5" s="11" t="str">
        <f ca="1">IFERROR(VLOOKUP(DAY(B4)&amp;"x2",$T:$U,2,FALSE),"")</f>
        <v/>
      </c>
      <c r="D5" s="10"/>
      <c r="E5" s="11" t="str">
        <f ca="1">IFERROR(VLOOKUP(DAY(D4)&amp;"x2",$T:$U,2,FALSE),"")</f>
        <v/>
      </c>
      <c r="F5" s="10"/>
      <c r="G5" s="11" t="str">
        <f ca="1">IFERROR(VLOOKUP(DAY(F4)&amp;"x2",$T:$U,2,FALSE),"")</f>
        <v/>
      </c>
      <c r="H5" s="10"/>
      <c r="I5" s="11" t="str">
        <f ca="1">IFERROR(VLOOKUP(DAY(H4)&amp;"x2",$T:$U,2,FALSE),"")</f>
        <v/>
      </c>
      <c r="J5" s="10"/>
      <c r="K5" s="11" t="str">
        <f ca="1">IFERROR(VLOOKUP(DAY(J4)&amp;"x2",$T:$U,2,FALSE),"")</f>
        <v/>
      </c>
      <c r="L5" s="10"/>
      <c r="M5" s="11" t="str">
        <f ca="1">IFERROR(VLOOKUP(DAY(L4)&amp;"x2",$T:$U,2,FALSE),"")</f>
        <v/>
      </c>
      <c r="N5" s="10"/>
      <c r="O5" s="11" t="str">
        <f ca="1">IFERROR(VLOOKUP(DAY(N4)&amp;"x2",$T:$U,2,FALSE),"")</f>
        <v/>
      </c>
      <c r="Q5" s="7" t="str">
        <f t="shared" ref="Q5:Q39" si="0">$Q$3&amp;"x"&amp;(ROW()-3)</f>
        <v>8x2</v>
      </c>
      <c r="R5" s="8" t="str">
        <f>IFERROR(VLOOKUP(Q5,Calendar!$AF:$AH,2,FALSE),"")</f>
        <v/>
      </c>
      <c r="S5" s="7" t="str">
        <f t="shared" ref="S5:S39" si="1">IF(R5="","",DAY(R5))</f>
        <v/>
      </c>
      <c r="T5" s="8" t="str">
        <f>S5&amp;"x"&amp;COUNTIF($S$3:S5,S5)</f>
        <v>x1</v>
      </c>
      <c r="U5" s="9" t="str">
        <f>IFERROR(VLOOKUP(Q5,Calendar!$AF:$AH,3,FALSE),"")</f>
        <v/>
      </c>
    </row>
    <row r="6" spans="2:21" x14ac:dyDescent="0.25">
      <c r="B6" s="12" t="str">
        <f ca="1">IFERROR(VLOOKUP(DAY(B4)&amp;"x3",$T:$U,2,FALSE),"")</f>
        <v/>
      </c>
      <c r="C6" s="13"/>
      <c r="D6" s="12" t="str">
        <f ca="1">IFERROR(VLOOKUP(DAY(D4)&amp;"x3",$T:$U,2,FALSE),"")</f>
        <v/>
      </c>
      <c r="E6" s="13"/>
      <c r="F6" s="12" t="str">
        <f ca="1">IFERROR(VLOOKUP(DAY(F4)&amp;"x3",$T:$U,2,FALSE),"")</f>
        <v/>
      </c>
      <c r="G6" s="13"/>
      <c r="H6" s="12" t="str">
        <f ca="1">IFERROR(VLOOKUP(DAY(H4)&amp;"x3",$T:$U,2,FALSE),"")</f>
        <v/>
      </c>
      <c r="I6" s="13"/>
      <c r="J6" s="12" t="str">
        <f ca="1">IFERROR(VLOOKUP(DAY(J4)&amp;"x3",$T:$U,2,FALSE),"")</f>
        <v/>
      </c>
      <c r="K6" s="13"/>
      <c r="L6" s="12" t="str">
        <f ca="1">IFERROR(VLOOKUP(DAY(L4)&amp;"x3",$T:$U,2,FALSE),"")</f>
        <v/>
      </c>
      <c r="M6" s="13"/>
      <c r="N6" s="12" t="str">
        <f ca="1">IFERROR(VLOOKUP(DAY(N4)&amp;"x3",$T:$U,2,FALSE),"")</f>
        <v/>
      </c>
      <c r="O6" s="13"/>
      <c r="Q6" s="7" t="str">
        <f t="shared" si="0"/>
        <v>8x3</v>
      </c>
      <c r="R6" s="8" t="str">
        <f>IFERROR(VLOOKUP(Q6,Calendar!$AF:$AH,2,FALSE),"")</f>
        <v/>
      </c>
      <c r="S6" s="7" t="str">
        <f t="shared" si="1"/>
        <v/>
      </c>
      <c r="T6" s="8" t="str">
        <f>S6&amp;"x"&amp;COUNTIF($S$3:S6,S6)</f>
        <v>x2</v>
      </c>
      <c r="U6" s="9" t="str">
        <f>IFERROR(VLOOKUP(Q6,Calendar!$AF:$AH,3,FALSE),"")</f>
        <v/>
      </c>
    </row>
    <row r="7" spans="2:21" x14ac:dyDescent="0.25">
      <c r="B7" s="12" t="str">
        <f ca="1">IFERROR(VLOOKUP(DAY(B4)&amp;"x4",$T:$U,2,FALSE),"")</f>
        <v/>
      </c>
      <c r="C7" s="13"/>
      <c r="D7" s="12" t="str">
        <f ca="1">IFERROR(VLOOKUP(DAY(D4)&amp;"x4",$T:$U,2,FALSE),"")</f>
        <v/>
      </c>
      <c r="E7" s="13"/>
      <c r="F7" s="12" t="str">
        <f ca="1">IFERROR(VLOOKUP(DAY(F4)&amp;"x4",$T:$U,2,FALSE),"")</f>
        <v/>
      </c>
      <c r="G7" s="13"/>
      <c r="H7" s="12" t="str">
        <f ca="1">IFERROR(VLOOKUP(DAY(H4)&amp;"x4",$T:$U,2,FALSE),"")</f>
        <v/>
      </c>
      <c r="I7" s="13"/>
      <c r="J7" s="12" t="str">
        <f ca="1">IFERROR(VLOOKUP(DAY(J4)&amp;"x4",$T:$U,2,FALSE),"")</f>
        <v/>
      </c>
      <c r="K7" s="13"/>
      <c r="L7" s="12" t="str">
        <f ca="1">IFERROR(VLOOKUP(DAY(L4)&amp;"x4",$T:$U,2,FALSE),"")</f>
        <v/>
      </c>
      <c r="M7" s="13"/>
      <c r="N7" s="12" t="str">
        <f ca="1">IFERROR(VLOOKUP(DAY(N4)&amp;"x4",$T:$U,2,FALSE),"")</f>
        <v/>
      </c>
      <c r="O7" s="13"/>
      <c r="Q7" s="7" t="str">
        <f t="shared" si="0"/>
        <v>8x4</v>
      </c>
      <c r="R7" s="8" t="str">
        <f>IFERROR(VLOOKUP(Q7,Calendar!$AF:$AH,2,FALSE),"")</f>
        <v/>
      </c>
      <c r="S7" s="7" t="str">
        <f t="shared" si="1"/>
        <v/>
      </c>
      <c r="T7" s="8" t="str">
        <f>S7&amp;"x"&amp;COUNTIF($S$3:S7,S7)</f>
        <v>x3</v>
      </c>
      <c r="U7" s="9" t="str">
        <f>IFERROR(VLOOKUP(Q7,Calendar!$AF:$AH,3,FALSE),"")</f>
        <v/>
      </c>
    </row>
    <row r="8" spans="2:21" x14ac:dyDescent="0.25">
      <c r="B8" s="12" t="str">
        <f ca="1">IFERROR(VLOOKUP(DAY(B4)&amp;"x5",$T:$U,2,FALSE),"")</f>
        <v/>
      </c>
      <c r="C8" s="13"/>
      <c r="D8" s="12" t="str">
        <f ca="1">IFERROR(VLOOKUP(DAY(D4)&amp;"x5",$T:$U,2,FALSE),"")</f>
        <v/>
      </c>
      <c r="E8" s="13"/>
      <c r="F8" s="12" t="str">
        <f ca="1">IFERROR(VLOOKUP(DAY(F4)&amp;"x5",$T:$U,2,FALSE),"")</f>
        <v/>
      </c>
      <c r="G8" s="13"/>
      <c r="H8" s="12" t="str">
        <f ca="1">IFERROR(VLOOKUP(DAY(H4)&amp;"x5",$T:$U,2,FALSE),"")</f>
        <v/>
      </c>
      <c r="I8" s="13"/>
      <c r="J8" s="12" t="str">
        <f ca="1">IFERROR(VLOOKUP(DAY(J4)&amp;"x5",$T:$U,2,FALSE),"")</f>
        <v/>
      </c>
      <c r="K8" s="13"/>
      <c r="L8" s="12" t="str">
        <f ca="1">IFERROR(VLOOKUP(DAY(L4)&amp;"x5",$T:$U,2,FALSE),"")</f>
        <v/>
      </c>
      <c r="M8" s="13"/>
      <c r="N8" s="12" t="str">
        <f ca="1">IFERROR(VLOOKUP(DAY(N4)&amp;"x5",$T:$U,2,FALSE),"")</f>
        <v/>
      </c>
      <c r="O8" s="13"/>
      <c r="Q8" s="7" t="str">
        <f t="shared" si="0"/>
        <v>8x5</v>
      </c>
      <c r="R8" s="8" t="str">
        <f>IFERROR(VLOOKUP(Q8,Calendar!$AF:$AH,2,FALSE),"")</f>
        <v/>
      </c>
      <c r="S8" s="7" t="str">
        <f t="shared" si="1"/>
        <v/>
      </c>
      <c r="T8" s="8" t="str">
        <f>S8&amp;"x"&amp;COUNTIF($S$3:S8,S8)</f>
        <v>x4</v>
      </c>
      <c r="U8" s="9" t="str">
        <f>IFERROR(VLOOKUP(Q8,Calendar!$AF:$AH,3,FALSE),"")</f>
        <v/>
      </c>
    </row>
    <row r="9" spans="2:21" x14ac:dyDescent="0.25">
      <c r="B9" s="14" t="str">
        <f ca="1">IFERROR(VLOOKUP(DAY(B4)&amp;"x6",$T:$U,2,FALSE),"")</f>
        <v/>
      </c>
      <c r="C9" s="15"/>
      <c r="D9" s="14" t="str">
        <f ca="1">IFERROR(VLOOKUP(DAY(D4)&amp;"x6",$T:$U,2,FALSE),"")</f>
        <v/>
      </c>
      <c r="E9" s="15"/>
      <c r="F9" s="14" t="str">
        <f ca="1">IFERROR(VLOOKUP(DAY(F4)&amp;"x6",$T:$U,2,FALSE),"")</f>
        <v/>
      </c>
      <c r="G9" s="15"/>
      <c r="H9" s="14" t="str">
        <f ca="1">IFERROR(VLOOKUP(DAY(H4)&amp;"x6",$T:$U,2,FALSE),"")</f>
        <v/>
      </c>
      <c r="I9" s="15"/>
      <c r="J9" s="14" t="str">
        <f ca="1">IFERROR(VLOOKUP(DAY(J4)&amp;"x6",$T:$U,2,FALSE),"")</f>
        <v/>
      </c>
      <c r="K9" s="15"/>
      <c r="L9" s="14" t="str">
        <f ca="1">IFERROR(VLOOKUP(DAY(L4)&amp;"x6",$T:$U,2,FALSE),"")</f>
        <v/>
      </c>
      <c r="M9" s="15"/>
      <c r="N9" s="14" t="str">
        <f ca="1">IFERROR(VLOOKUP(DAY(N4)&amp;"x6",$T:$U,2,FALSE),"")</f>
        <v/>
      </c>
      <c r="O9" s="15"/>
      <c r="Q9" s="7" t="str">
        <f t="shared" si="0"/>
        <v>8x6</v>
      </c>
      <c r="R9" s="8" t="str">
        <f>IFERROR(VLOOKUP(Q9,Calendar!$AF:$AH,2,FALSE),"")</f>
        <v/>
      </c>
      <c r="S9" s="7" t="str">
        <f t="shared" si="1"/>
        <v/>
      </c>
      <c r="T9" s="8" t="str">
        <f>S9&amp;"x"&amp;COUNTIF($S$3:S9,S9)</f>
        <v>x5</v>
      </c>
      <c r="U9" s="9" t="str">
        <f>IFERROR(VLOOKUP(Q9,Calendar!$AF:$AH,3,FALSE),"")</f>
        <v/>
      </c>
    </row>
    <row r="10" spans="2:21" ht="15" customHeight="1" x14ac:dyDescent="0.25">
      <c r="B10" s="5">
        <f ca="1">OFFSET(Calendar!K27,1,0)</f>
        <v>41490</v>
      </c>
      <c r="C10" s="6" t="str">
        <f ca="1">IFERROR(VLOOKUP(DAY(B10)&amp;"x1",$T:$U,2,FALSE),"")</f>
        <v/>
      </c>
      <c r="D10" s="5">
        <f ca="1">OFFSET(Calendar!K27,1,1)</f>
        <v>41491</v>
      </c>
      <c r="E10" s="6" t="str">
        <f ca="1">IFERROR(VLOOKUP(DAY(D10)&amp;"x1",$T:$U,2,FALSE),"")</f>
        <v>August Bank Holiday</v>
      </c>
      <c r="F10" s="5">
        <f ca="1">OFFSET(Calendar!K27,1,2)</f>
        <v>41492</v>
      </c>
      <c r="G10" s="6" t="str">
        <f ca="1">IFERROR(VLOOKUP(DAY(F10)&amp;"x1",$T:$U,2,FALSE),"")</f>
        <v/>
      </c>
      <c r="H10" s="5">
        <f ca="1">OFFSET(Calendar!K27,1,3)</f>
        <v>41493</v>
      </c>
      <c r="I10" s="6" t="str">
        <f ca="1">IFERROR(VLOOKUP(DAY(H10)&amp;"x1",$T:$U,2,FALSE),"")</f>
        <v/>
      </c>
      <c r="J10" s="5">
        <f ca="1">OFFSET(Calendar!K27,1,4)</f>
        <v>41494</v>
      </c>
      <c r="K10" s="6" t="str">
        <f ca="1">IFERROR(VLOOKUP(DAY(J10)&amp;"x1",$T:$U,2,FALSE),"")</f>
        <v/>
      </c>
      <c r="L10" s="5">
        <f ca="1">OFFSET(Calendar!K27,1,5)</f>
        <v>41495</v>
      </c>
      <c r="M10" s="6" t="str">
        <f ca="1">IFERROR(VLOOKUP(DAY(L10)&amp;"x1",$T:$U,2,FALSE),"")</f>
        <v/>
      </c>
      <c r="N10" s="5">
        <f ca="1">OFFSET(Calendar!K27,1,6)</f>
        <v>41496</v>
      </c>
      <c r="O10" s="6" t="str">
        <f ca="1">IFERROR(VLOOKUP(DAY(N10)&amp;"x1",$T:$U,2,FALSE),"")</f>
        <v/>
      </c>
      <c r="Q10" s="7" t="str">
        <f t="shared" si="0"/>
        <v>8x7</v>
      </c>
      <c r="R10" s="8" t="str">
        <f>IFERROR(VLOOKUP(Q10,Calendar!$AF:$AH,2,FALSE),"")</f>
        <v/>
      </c>
      <c r="S10" s="7" t="str">
        <f t="shared" si="1"/>
        <v/>
      </c>
      <c r="T10" s="8" t="str">
        <f>S10&amp;"x"&amp;COUNTIF($S$3:S10,S10)</f>
        <v>x6</v>
      </c>
      <c r="U10" s="9" t="str">
        <f>IFERROR(VLOOKUP(Q10,Calendar!$AF:$AH,3,FALSE),"")</f>
        <v/>
      </c>
    </row>
    <row r="11" spans="2:21" ht="15" customHeight="1" x14ac:dyDescent="0.25">
      <c r="B11" s="10"/>
      <c r="C11" s="11" t="str">
        <f ca="1">IFERROR(VLOOKUP(DAY(B10)&amp;"x2",$T:$U,2,FALSE),"")</f>
        <v/>
      </c>
      <c r="D11" s="10"/>
      <c r="E11" s="11" t="str">
        <f ca="1">IFERROR(VLOOKUP(DAY(D10)&amp;"x2",$T:$U,2,FALSE),"")</f>
        <v/>
      </c>
      <c r="F11" s="10"/>
      <c r="G11" s="11" t="str">
        <f ca="1">IFERROR(VLOOKUP(DAY(F10)&amp;"x2",$T:$U,2,FALSE),"")</f>
        <v/>
      </c>
      <c r="H11" s="10"/>
      <c r="I11" s="11" t="str">
        <f ca="1">IFERROR(VLOOKUP(DAY(H10)&amp;"x2",$T:$U,2,FALSE),"")</f>
        <v/>
      </c>
      <c r="J11" s="10"/>
      <c r="K11" s="11" t="str">
        <f ca="1">IFERROR(VLOOKUP(DAY(J10)&amp;"x2",$T:$U,2,FALSE),"")</f>
        <v/>
      </c>
      <c r="L11" s="10"/>
      <c r="M11" s="11" t="str">
        <f ca="1">IFERROR(VLOOKUP(DAY(L10)&amp;"x2",$T:$U,2,FALSE),"")</f>
        <v/>
      </c>
      <c r="N11" s="10"/>
      <c r="O11" s="11" t="str">
        <f ca="1">IFERROR(VLOOKUP(DAY(N10)&amp;"x2",$T:$U,2,FALSE),"")</f>
        <v/>
      </c>
      <c r="Q11" s="7" t="str">
        <f t="shared" si="0"/>
        <v>8x8</v>
      </c>
      <c r="R11" s="8" t="str">
        <f>IFERROR(VLOOKUP(Q11,Calendar!$AF:$AH,2,FALSE),"")</f>
        <v/>
      </c>
      <c r="S11" s="7" t="str">
        <f t="shared" si="1"/>
        <v/>
      </c>
      <c r="T11" s="8" t="str">
        <f>S11&amp;"x"&amp;COUNTIF($S$3:S11,S11)</f>
        <v>x7</v>
      </c>
      <c r="U11" s="9" t="str">
        <f>IFERROR(VLOOKUP(Q11,Calendar!$AF:$AH,3,FALSE),"")</f>
        <v/>
      </c>
    </row>
    <row r="12" spans="2:21" x14ac:dyDescent="0.25">
      <c r="B12" s="12" t="str">
        <f ca="1">IFERROR(VLOOKUP(DAY(B10)&amp;"x3",$T:$U,2,FALSE),"")</f>
        <v/>
      </c>
      <c r="C12" s="13"/>
      <c r="D12" s="12" t="str">
        <f ca="1">IFERROR(VLOOKUP(DAY(D10)&amp;"x3",$T:$U,2,FALSE),"")</f>
        <v/>
      </c>
      <c r="E12" s="13"/>
      <c r="F12" s="12" t="str">
        <f ca="1">IFERROR(VLOOKUP(DAY(F10)&amp;"x3",$T:$U,2,FALSE),"")</f>
        <v/>
      </c>
      <c r="G12" s="13"/>
      <c r="H12" s="12" t="str">
        <f ca="1">IFERROR(VLOOKUP(DAY(H10)&amp;"x3",$T:$U,2,FALSE),"")</f>
        <v/>
      </c>
      <c r="I12" s="13"/>
      <c r="J12" s="12" t="str">
        <f ca="1">IFERROR(VLOOKUP(DAY(J10)&amp;"x3",$T:$U,2,FALSE),"")</f>
        <v/>
      </c>
      <c r="K12" s="13"/>
      <c r="L12" s="12" t="str">
        <f ca="1">IFERROR(VLOOKUP(DAY(L10)&amp;"x3",$T:$U,2,FALSE),"")</f>
        <v/>
      </c>
      <c r="M12" s="13"/>
      <c r="N12" s="12" t="str">
        <f ca="1">IFERROR(VLOOKUP(DAY(N10)&amp;"x3",$T:$U,2,FALSE),"")</f>
        <v/>
      </c>
      <c r="O12" s="13"/>
      <c r="Q12" s="7" t="str">
        <f t="shared" si="0"/>
        <v>8x9</v>
      </c>
      <c r="R12" s="8" t="str">
        <f>IFERROR(VLOOKUP(Q12,Calendar!$AF:$AH,2,FALSE),"")</f>
        <v/>
      </c>
      <c r="S12" s="7" t="str">
        <f t="shared" si="1"/>
        <v/>
      </c>
      <c r="T12" s="8" t="str">
        <f>S12&amp;"x"&amp;COUNTIF($S$3:S12,S12)</f>
        <v>x8</v>
      </c>
      <c r="U12" s="9" t="str">
        <f>IFERROR(VLOOKUP(Q12,Calendar!$AF:$AH,3,FALSE),"")</f>
        <v/>
      </c>
    </row>
    <row r="13" spans="2:21" x14ac:dyDescent="0.25">
      <c r="B13" s="12" t="str">
        <f ca="1">IFERROR(VLOOKUP(DAY(B10)&amp;"x4",$T:$U,2,FALSE),"")</f>
        <v/>
      </c>
      <c r="C13" s="13"/>
      <c r="D13" s="12" t="str">
        <f ca="1">IFERROR(VLOOKUP(DAY(D10)&amp;"x4",$T:$U,2,FALSE),"")</f>
        <v/>
      </c>
      <c r="E13" s="13"/>
      <c r="F13" s="12" t="str">
        <f ca="1">IFERROR(VLOOKUP(DAY(F10)&amp;"x4",$T:$U,2,FALSE),"")</f>
        <v/>
      </c>
      <c r="G13" s="13"/>
      <c r="H13" s="12" t="str">
        <f ca="1">IFERROR(VLOOKUP(DAY(H10)&amp;"x4",$T:$U,2,FALSE),"")</f>
        <v/>
      </c>
      <c r="I13" s="13"/>
      <c r="J13" s="12" t="str">
        <f ca="1">IFERROR(VLOOKUP(DAY(J10)&amp;"x4",$T:$U,2,FALSE),"")</f>
        <v/>
      </c>
      <c r="K13" s="13"/>
      <c r="L13" s="12" t="str">
        <f ca="1">IFERROR(VLOOKUP(DAY(L10)&amp;"x4",$T:$U,2,FALSE),"")</f>
        <v/>
      </c>
      <c r="M13" s="13"/>
      <c r="N13" s="12" t="str">
        <f ca="1">IFERROR(VLOOKUP(DAY(N10)&amp;"x4",$T:$U,2,FALSE),"")</f>
        <v/>
      </c>
      <c r="O13" s="13"/>
      <c r="Q13" s="7" t="str">
        <f t="shared" si="0"/>
        <v>8x10</v>
      </c>
      <c r="R13" s="8" t="str">
        <f>IFERROR(VLOOKUP(Q13,Calendar!$AF:$AH,2,FALSE),"")</f>
        <v/>
      </c>
      <c r="S13" s="7" t="str">
        <f t="shared" si="1"/>
        <v/>
      </c>
      <c r="T13" s="8" t="str">
        <f>S13&amp;"x"&amp;COUNTIF($S$3:S13,S13)</f>
        <v>x9</v>
      </c>
      <c r="U13" s="9" t="str">
        <f>IFERROR(VLOOKUP(Q13,Calendar!$AF:$AH,3,FALSE),"")</f>
        <v/>
      </c>
    </row>
    <row r="14" spans="2:21" x14ac:dyDescent="0.25">
      <c r="B14" s="12" t="str">
        <f ca="1">IFERROR(VLOOKUP(DAY(B10)&amp;"x5",$T:$U,2,FALSE),"")</f>
        <v/>
      </c>
      <c r="C14" s="13"/>
      <c r="D14" s="12" t="str">
        <f ca="1">IFERROR(VLOOKUP(DAY(D10)&amp;"x5",$T:$U,2,FALSE),"")</f>
        <v/>
      </c>
      <c r="E14" s="13"/>
      <c r="F14" s="12" t="str">
        <f ca="1">IFERROR(VLOOKUP(DAY(F10)&amp;"x5",$T:$U,2,FALSE),"")</f>
        <v/>
      </c>
      <c r="G14" s="13"/>
      <c r="H14" s="12" t="str">
        <f ca="1">IFERROR(VLOOKUP(DAY(H10)&amp;"x5",$T:$U,2,FALSE),"")</f>
        <v/>
      </c>
      <c r="I14" s="13"/>
      <c r="J14" s="12" t="str">
        <f ca="1">IFERROR(VLOOKUP(DAY(J10)&amp;"x5",$T:$U,2,FALSE),"")</f>
        <v/>
      </c>
      <c r="K14" s="13"/>
      <c r="L14" s="12" t="str">
        <f ca="1">IFERROR(VLOOKUP(DAY(L10)&amp;"x5",$T:$U,2,FALSE),"")</f>
        <v/>
      </c>
      <c r="M14" s="13"/>
      <c r="N14" s="12" t="str">
        <f ca="1">IFERROR(VLOOKUP(DAY(N10)&amp;"x5",$T:$U,2,FALSE),"")</f>
        <v/>
      </c>
      <c r="O14" s="13"/>
      <c r="Q14" s="7" t="str">
        <f t="shared" si="0"/>
        <v>8x11</v>
      </c>
      <c r="R14" s="8" t="str">
        <f>IFERROR(VLOOKUP(Q14,Calendar!$AF:$AH,2,FALSE),"")</f>
        <v/>
      </c>
      <c r="S14" s="7" t="str">
        <f t="shared" si="1"/>
        <v/>
      </c>
      <c r="T14" s="8" t="str">
        <f>S14&amp;"x"&amp;COUNTIF($S$3:S14,S14)</f>
        <v>x10</v>
      </c>
      <c r="U14" s="9" t="str">
        <f>IFERROR(VLOOKUP(Q14,Calendar!$AF:$AH,3,FALSE),"")</f>
        <v/>
      </c>
    </row>
    <row r="15" spans="2:21" x14ac:dyDescent="0.25">
      <c r="B15" s="14" t="str">
        <f ca="1">IFERROR(VLOOKUP(DAY(B10)&amp;"x6",$T:$U,2,FALSE),"")</f>
        <v/>
      </c>
      <c r="C15" s="15"/>
      <c r="D15" s="14" t="str">
        <f ca="1">IFERROR(VLOOKUP(DAY(D10)&amp;"x6",$T:$U,2,FALSE),"")</f>
        <v/>
      </c>
      <c r="E15" s="15"/>
      <c r="F15" s="14" t="str">
        <f ca="1">IFERROR(VLOOKUP(DAY(F10)&amp;"x6",$T:$U,2,FALSE),"")</f>
        <v/>
      </c>
      <c r="G15" s="15"/>
      <c r="H15" s="14" t="str">
        <f ca="1">IFERROR(VLOOKUP(DAY(H10)&amp;"x6",$T:$U,2,FALSE),"")</f>
        <v/>
      </c>
      <c r="I15" s="15"/>
      <c r="J15" s="14" t="str">
        <f ca="1">IFERROR(VLOOKUP(DAY(J10)&amp;"x6",$T:$U,2,FALSE),"")</f>
        <v/>
      </c>
      <c r="K15" s="15"/>
      <c r="L15" s="14" t="str">
        <f ca="1">IFERROR(VLOOKUP(DAY(L10)&amp;"x6",$T:$U,2,FALSE),"")</f>
        <v/>
      </c>
      <c r="M15" s="15"/>
      <c r="N15" s="14" t="str">
        <f ca="1">IFERROR(VLOOKUP(DAY(N10)&amp;"x6",$T:$U,2,FALSE),"")</f>
        <v/>
      </c>
      <c r="O15" s="15"/>
      <c r="Q15" s="7" t="str">
        <f t="shared" si="0"/>
        <v>8x12</v>
      </c>
      <c r="R15" s="8" t="str">
        <f>IFERROR(VLOOKUP(Q15,Calendar!$AF:$AH,2,FALSE),"")</f>
        <v/>
      </c>
      <c r="S15" s="7" t="str">
        <f t="shared" si="1"/>
        <v/>
      </c>
      <c r="T15" s="8" t="str">
        <f>S15&amp;"x"&amp;COUNTIF($S$3:S15,S15)</f>
        <v>x11</v>
      </c>
      <c r="U15" s="9" t="str">
        <f>IFERROR(VLOOKUP(Q15,Calendar!$AF:$AH,3,FALSE),"")</f>
        <v/>
      </c>
    </row>
    <row r="16" spans="2:21" ht="15" customHeight="1" x14ac:dyDescent="0.25">
      <c r="B16" s="5">
        <f ca="1">OFFSET(Calendar!K27,2,0)</f>
        <v>41497</v>
      </c>
      <c r="C16" s="6" t="str">
        <f ca="1">IFERROR(VLOOKUP(DAY(B16)&amp;"x1",$T:$U,2,FALSE),"")</f>
        <v/>
      </c>
      <c r="D16" s="5">
        <f ca="1">OFFSET(Calendar!K27,2,1)</f>
        <v>41498</v>
      </c>
      <c r="E16" s="6" t="str">
        <f ca="1">IFERROR(VLOOKUP(DAY(D16)&amp;"x1",$T:$U,2,FALSE),"")</f>
        <v/>
      </c>
      <c r="F16" s="5">
        <f ca="1">OFFSET(Calendar!K27,2,2)</f>
        <v>41499</v>
      </c>
      <c r="G16" s="6" t="str">
        <f ca="1">IFERROR(VLOOKUP(DAY(F16)&amp;"x1",$T:$U,2,FALSE),"")</f>
        <v/>
      </c>
      <c r="H16" s="5">
        <f ca="1">OFFSET(Calendar!K27,2,3)</f>
        <v>41500</v>
      </c>
      <c r="I16" s="6" t="str">
        <f ca="1">IFERROR(VLOOKUP(DAY(H16)&amp;"x1",$T:$U,2,FALSE),"")</f>
        <v/>
      </c>
      <c r="J16" s="5">
        <f ca="1">OFFSET(Calendar!K27,2,4)</f>
        <v>41501</v>
      </c>
      <c r="K16" s="6" t="str">
        <f ca="1">IFERROR(VLOOKUP(DAY(J16)&amp;"x1",$T:$U,2,FALSE),"")</f>
        <v/>
      </c>
      <c r="L16" s="5">
        <f ca="1">OFFSET(Calendar!K27,2,5)</f>
        <v>41502</v>
      </c>
      <c r="M16" s="6" t="str">
        <f ca="1">IFERROR(VLOOKUP(DAY(L16)&amp;"x1",$T:$U,2,FALSE),"")</f>
        <v/>
      </c>
      <c r="N16" s="5">
        <f ca="1">OFFSET(Calendar!K27,2,6)</f>
        <v>41503</v>
      </c>
      <c r="O16" s="6" t="str">
        <f ca="1">IFERROR(VLOOKUP(DAY(N16)&amp;"x1",$T:$U,2,FALSE),"")</f>
        <v/>
      </c>
      <c r="Q16" s="7" t="str">
        <f t="shared" si="0"/>
        <v>8x13</v>
      </c>
      <c r="R16" s="8" t="str">
        <f>IFERROR(VLOOKUP(Q16,Calendar!$AF:$AH,2,FALSE),"")</f>
        <v/>
      </c>
      <c r="S16" s="7" t="str">
        <f t="shared" si="1"/>
        <v/>
      </c>
      <c r="T16" s="8" t="str">
        <f>S16&amp;"x"&amp;COUNTIF($S$3:S16,S16)</f>
        <v>x12</v>
      </c>
      <c r="U16" s="9" t="str">
        <f>IFERROR(VLOOKUP(Q16,Calendar!$AF:$AH,3,FALSE),"")</f>
        <v/>
      </c>
    </row>
    <row r="17" spans="2:21" ht="15" customHeight="1" x14ac:dyDescent="0.25">
      <c r="B17" s="10"/>
      <c r="C17" s="11" t="str">
        <f ca="1">IFERROR(VLOOKUP(DAY(B16)&amp;"x2",$T:$U,2,FALSE),"")</f>
        <v/>
      </c>
      <c r="D17" s="10"/>
      <c r="E17" s="11" t="str">
        <f ca="1">IFERROR(VLOOKUP(DAY(D16)&amp;"x2",$T:$U,2,FALSE),"")</f>
        <v/>
      </c>
      <c r="F17" s="10"/>
      <c r="G17" s="11" t="str">
        <f ca="1">IFERROR(VLOOKUP(DAY(F16)&amp;"x2",$T:$U,2,FALSE),"")</f>
        <v/>
      </c>
      <c r="H17" s="10"/>
      <c r="I17" s="11" t="str">
        <f ca="1">IFERROR(VLOOKUP(DAY(H16)&amp;"x2",$T:$U,2,FALSE),"")</f>
        <v/>
      </c>
      <c r="J17" s="10"/>
      <c r="K17" s="11" t="str">
        <f ca="1">IFERROR(VLOOKUP(DAY(J16)&amp;"x2",$T:$U,2,FALSE),"")</f>
        <v/>
      </c>
      <c r="L17" s="10"/>
      <c r="M17" s="11" t="str">
        <f ca="1">IFERROR(VLOOKUP(DAY(L16)&amp;"x2",$T:$U,2,FALSE),"")</f>
        <v/>
      </c>
      <c r="N17" s="10"/>
      <c r="O17" s="11" t="str">
        <f ca="1">IFERROR(VLOOKUP(DAY(N16)&amp;"x2",$T:$U,2,FALSE),"")</f>
        <v/>
      </c>
      <c r="Q17" s="7" t="str">
        <f t="shared" si="0"/>
        <v>8x14</v>
      </c>
      <c r="R17" s="8" t="str">
        <f>IFERROR(VLOOKUP(Q17,Calendar!$AF:$AH,2,FALSE),"")</f>
        <v/>
      </c>
      <c r="S17" s="7" t="str">
        <f t="shared" si="1"/>
        <v/>
      </c>
      <c r="T17" s="8" t="str">
        <f>S17&amp;"x"&amp;COUNTIF($S$3:S17,S17)</f>
        <v>x13</v>
      </c>
      <c r="U17" s="9" t="str">
        <f>IFERROR(VLOOKUP(Q17,Calendar!$AF:$AH,3,FALSE),"")</f>
        <v/>
      </c>
    </row>
    <row r="18" spans="2:21" x14ac:dyDescent="0.25">
      <c r="B18" s="12" t="str">
        <f ca="1">IFERROR(VLOOKUP(DAY(B16)&amp;"x3",$T:$U,2,FALSE),"")</f>
        <v/>
      </c>
      <c r="C18" s="13"/>
      <c r="D18" s="12" t="str">
        <f ca="1">IFERROR(VLOOKUP(DAY(D16)&amp;"x3",$T:$U,2,FALSE),"")</f>
        <v/>
      </c>
      <c r="E18" s="13"/>
      <c r="F18" s="12" t="str">
        <f ca="1">IFERROR(VLOOKUP(DAY(F16)&amp;"x3",$T:$U,2,FALSE),"")</f>
        <v/>
      </c>
      <c r="G18" s="13"/>
      <c r="H18" s="12" t="str">
        <f ca="1">IFERROR(VLOOKUP(DAY(H16)&amp;"x3",$T:$U,2,FALSE),"")</f>
        <v/>
      </c>
      <c r="I18" s="13"/>
      <c r="J18" s="12" t="str">
        <f ca="1">IFERROR(VLOOKUP(DAY(J16)&amp;"x3",$T:$U,2,FALSE),"")</f>
        <v/>
      </c>
      <c r="K18" s="13"/>
      <c r="L18" s="12" t="str">
        <f ca="1">IFERROR(VLOOKUP(DAY(L16)&amp;"x3",$T:$U,2,FALSE),"")</f>
        <v/>
      </c>
      <c r="M18" s="13"/>
      <c r="N18" s="12" t="str">
        <f ca="1">IFERROR(VLOOKUP(DAY(N16)&amp;"x3",$T:$U,2,FALSE),"")</f>
        <v/>
      </c>
      <c r="O18" s="13"/>
      <c r="Q18" s="7" t="str">
        <f t="shared" si="0"/>
        <v>8x15</v>
      </c>
      <c r="R18" s="8" t="str">
        <f>IFERROR(VLOOKUP(Q18,Calendar!$AF:$AH,2,FALSE),"")</f>
        <v/>
      </c>
      <c r="S18" s="7" t="str">
        <f t="shared" si="1"/>
        <v/>
      </c>
      <c r="T18" s="8" t="str">
        <f>S18&amp;"x"&amp;COUNTIF($S$3:S18,S18)</f>
        <v>x14</v>
      </c>
      <c r="U18" s="9" t="str">
        <f>IFERROR(VLOOKUP(Q18,Calendar!$AF:$AH,3,FALSE),"")</f>
        <v/>
      </c>
    </row>
    <row r="19" spans="2:21" x14ac:dyDescent="0.25">
      <c r="B19" s="12" t="str">
        <f ca="1">IFERROR(VLOOKUP(DAY(B16)&amp;"x4",$T:$U,2,FALSE),"")</f>
        <v/>
      </c>
      <c r="C19" s="13"/>
      <c r="D19" s="12" t="str">
        <f ca="1">IFERROR(VLOOKUP(DAY(D16)&amp;"x4",$T:$U,2,FALSE),"")</f>
        <v/>
      </c>
      <c r="E19" s="13"/>
      <c r="F19" s="12" t="str">
        <f ca="1">IFERROR(VLOOKUP(DAY(F16)&amp;"x4",$T:$U,2,FALSE),"")</f>
        <v/>
      </c>
      <c r="G19" s="13"/>
      <c r="H19" s="12" t="str">
        <f ca="1">IFERROR(VLOOKUP(DAY(H16)&amp;"x4",$T:$U,2,FALSE),"")</f>
        <v/>
      </c>
      <c r="I19" s="13"/>
      <c r="J19" s="12" t="str">
        <f ca="1">IFERROR(VLOOKUP(DAY(J16)&amp;"x4",$T:$U,2,FALSE),"")</f>
        <v/>
      </c>
      <c r="K19" s="13"/>
      <c r="L19" s="12" t="str">
        <f ca="1">IFERROR(VLOOKUP(DAY(L16)&amp;"x4",$T:$U,2,FALSE),"")</f>
        <v/>
      </c>
      <c r="M19" s="13"/>
      <c r="N19" s="12" t="str">
        <f ca="1">IFERROR(VLOOKUP(DAY(N16)&amp;"x4",$T:$U,2,FALSE),"")</f>
        <v/>
      </c>
      <c r="O19" s="13"/>
      <c r="Q19" s="7" t="str">
        <f t="shared" si="0"/>
        <v>8x16</v>
      </c>
      <c r="R19" s="8" t="str">
        <f>IFERROR(VLOOKUP(Q19,Calendar!$AF:$AH,2,FALSE),"")</f>
        <v/>
      </c>
      <c r="S19" s="7" t="str">
        <f t="shared" si="1"/>
        <v/>
      </c>
      <c r="T19" s="8" t="str">
        <f>S19&amp;"x"&amp;COUNTIF($S$3:S19,S19)</f>
        <v>x15</v>
      </c>
      <c r="U19" s="9" t="str">
        <f>IFERROR(VLOOKUP(Q19,Calendar!$AF:$AH,3,FALSE),"")</f>
        <v/>
      </c>
    </row>
    <row r="20" spans="2:21" x14ac:dyDescent="0.25">
      <c r="B20" s="12" t="str">
        <f ca="1">IFERROR(VLOOKUP(DAY(B16)&amp;"x5",$T:$U,2,FALSE),"")</f>
        <v/>
      </c>
      <c r="C20" s="13"/>
      <c r="D20" s="12" t="str">
        <f ca="1">IFERROR(VLOOKUP(DAY(D16)&amp;"x5",$T:$U,2,FALSE),"")</f>
        <v/>
      </c>
      <c r="E20" s="13"/>
      <c r="F20" s="12" t="str">
        <f ca="1">IFERROR(VLOOKUP(DAY(F16)&amp;"x5",$T:$U,2,FALSE),"")</f>
        <v/>
      </c>
      <c r="G20" s="13"/>
      <c r="H20" s="12" t="str">
        <f ca="1">IFERROR(VLOOKUP(DAY(H16)&amp;"x5",$T:$U,2,FALSE),"")</f>
        <v/>
      </c>
      <c r="I20" s="13"/>
      <c r="J20" s="12" t="str">
        <f ca="1">IFERROR(VLOOKUP(DAY(J16)&amp;"x5",$T:$U,2,FALSE),"")</f>
        <v/>
      </c>
      <c r="K20" s="13"/>
      <c r="L20" s="12" t="str">
        <f ca="1">IFERROR(VLOOKUP(DAY(L16)&amp;"x5",$T:$U,2,FALSE),"")</f>
        <v/>
      </c>
      <c r="M20" s="13"/>
      <c r="N20" s="12" t="str">
        <f ca="1">IFERROR(VLOOKUP(DAY(N16)&amp;"x5",$T:$U,2,FALSE),"")</f>
        <v/>
      </c>
      <c r="O20" s="13"/>
      <c r="Q20" s="7" t="str">
        <f t="shared" si="0"/>
        <v>8x17</v>
      </c>
      <c r="R20" s="8" t="str">
        <f>IFERROR(VLOOKUP(Q20,Calendar!$AF:$AH,2,FALSE),"")</f>
        <v/>
      </c>
      <c r="S20" s="7" t="str">
        <f t="shared" si="1"/>
        <v/>
      </c>
      <c r="T20" s="8" t="str">
        <f>S20&amp;"x"&amp;COUNTIF($S$3:S20,S20)</f>
        <v>x16</v>
      </c>
      <c r="U20" s="9" t="str">
        <f>IFERROR(VLOOKUP(Q20,Calendar!$AF:$AH,3,FALSE),"")</f>
        <v/>
      </c>
    </row>
    <row r="21" spans="2:21" x14ac:dyDescent="0.25">
      <c r="B21" s="14" t="str">
        <f ca="1">IFERROR(VLOOKUP(DAY(B16)&amp;"x6",$T:$U,2,FALSE),"")</f>
        <v/>
      </c>
      <c r="C21" s="15"/>
      <c r="D21" s="14" t="str">
        <f ca="1">IFERROR(VLOOKUP(DAY(D16)&amp;"x6",$T:$U,2,FALSE),"")</f>
        <v/>
      </c>
      <c r="E21" s="15"/>
      <c r="F21" s="14" t="str">
        <f ca="1">IFERROR(VLOOKUP(DAY(F16)&amp;"x6",$T:$U,2,FALSE),"")</f>
        <v/>
      </c>
      <c r="G21" s="15"/>
      <c r="H21" s="14" t="str">
        <f ca="1">IFERROR(VLOOKUP(DAY(H16)&amp;"x6",$T:$U,2,FALSE),"")</f>
        <v/>
      </c>
      <c r="I21" s="15"/>
      <c r="J21" s="14" t="str">
        <f ca="1">IFERROR(VLOOKUP(DAY(J16)&amp;"x6",$T:$U,2,FALSE),"")</f>
        <v/>
      </c>
      <c r="K21" s="15"/>
      <c r="L21" s="14" t="str">
        <f ca="1">IFERROR(VLOOKUP(DAY(L16)&amp;"x6",$T:$U,2,FALSE),"")</f>
        <v/>
      </c>
      <c r="M21" s="15"/>
      <c r="N21" s="14" t="str">
        <f ca="1">IFERROR(VLOOKUP(DAY(N16)&amp;"x6",$T:$U,2,FALSE),"")</f>
        <v/>
      </c>
      <c r="O21" s="15"/>
      <c r="Q21" s="7" t="str">
        <f t="shared" si="0"/>
        <v>8x18</v>
      </c>
      <c r="R21" s="8" t="str">
        <f>IFERROR(VLOOKUP(Q21,Calendar!$AF:$AH,2,FALSE),"")</f>
        <v/>
      </c>
      <c r="S21" s="7" t="str">
        <f t="shared" si="1"/>
        <v/>
      </c>
      <c r="T21" s="8" t="str">
        <f>S21&amp;"x"&amp;COUNTIF($S$3:S21,S21)</f>
        <v>x17</v>
      </c>
      <c r="U21" s="9" t="str">
        <f>IFERROR(VLOOKUP(Q21,Calendar!$AF:$AH,3,FALSE),"")</f>
        <v/>
      </c>
    </row>
    <row r="22" spans="2:21" ht="15" customHeight="1" x14ac:dyDescent="0.25">
      <c r="B22" s="5">
        <f ca="1">OFFSET(Calendar!K27,3,0)</f>
        <v>41504</v>
      </c>
      <c r="C22" s="6" t="str">
        <f ca="1">IFERROR(VLOOKUP(DAY(B22)&amp;"x1",$T:$U,2,FALSE),"")</f>
        <v/>
      </c>
      <c r="D22" s="5">
        <f ca="1">OFFSET(Calendar!K27,3,1)</f>
        <v>41505</v>
      </c>
      <c r="E22" s="6" t="str">
        <f ca="1">IFERROR(VLOOKUP(DAY(D22)&amp;"x1",$T:$U,2,FALSE),"")</f>
        <v/>
      </c>
      <c r="F22" s="5">
        <f ca="1">OFFSET(Calendar!K27,3,2)</f>
        <v>41506</v>
      </c>
      <c r="G22" s="6" t="str">
        <f ca="1">IFERROR(VLOOKUP(DAY(F22)&amp;"x1",$T:$U,2,FALSE),"")</f>
        <v/>
      </c>
      <c r="H22" s="5">
        <f ca="1">OFFSET(Calendar!K27,3,3)</f>
        <v>41507</v>
      </c>
      <c r="I22" s="6" t="str">
        <f ca="1">IFERROR(VLOOKUP(DAY(H22)&amp;"x1",$T:$U,2,FALSE),"")</f>
        <v/>
      </c>
      <c r="J22" s="5">
        <f ca="1">OFFSET(Calendar!K27,3,4)</f>
        <v>41508</v>
      </c>
      <c r="K22" s="6" t="str">
        <f ca="1">IFERROR(VLOOKUP(DAY(J22)&amp;"x1",$T:$U,2,FALSE),"")</f>
        <v/>
      </c>
      <c r="L22" s="5">
        <f ca="1">OFFSET(Calendar!K27,3,5)</f>
        <v>41509</v>
      </c>
      <c r="M22" s="6" t="str">
        <f ca="1">IFERROR(VLOOKUP(DAY(L22)&amp;"x1",$T:$U,2,FALSE),"")</f>
        <v/>
      </c>
      <c r="N22" s="5">
        <f ca="1">OFFSET(Calendar!K27,3,6)</f>
        <v>41510</v>
      </c>
      <c r="O22" s="6" t="str">
        <f ca="1">IFERROR(VLOOKUP(DAY(N22)&amp;"x1",$T:$U,2,FALSE),"")</f>
        <v/>
      </c>
      <c r="Q22" s="7" t="str">
        <f t="shared" si="0"/>
        <v>8x19</v>
      </c>
      <c r="R22" s="8" t="str">
        <f>IFERROR(VLOOKUP(Q22,Calendar!$AF:$AH,2,FALSE),"")</f>
        <v/>
      </c>
      <c r="S22" s="7" t="str">
        <f t="shared" si="1"/>
        <v/>
      </c>
      <c r="T22" s="8" t="str">
        <f>S22&amp;"x"&amp;COUNTIF($S$3:S22,S22)</f>
        <v>x18</v>
      </c>
      <c r="U22" s="9" t="str">
        <f>IFERROR(VLOOKUP(Q22,Calendar!$AF:$AH,3,FALSE),"")</f>
        <v/>
      </c>
    </row>
    <row r="23" spans="2:21" ht="15" customHeight="1" x14ac:dyDescent="0.25">
      <c r="B23" s="10"/>
      <c r="C23" s="11" t="str">
        <f ca="1">IFERROR(VLOOKUP(DAY(B22)&amp;"x2",$T:$U,2,FALSE),"")</f>
        <v/>
      </c>
      <c r="D23" s="10"/>
      <c r="E23" s="11" t="str">
        <f ca="1">IFERROR(VLOOKUP(DAY(D22)&amp;"x2",$T:$U,2,FALSE),"")</f>
        <v/>
      </c>
      <c r="F23" s="10"/>
      <c r="G23" s="11" t="str">
        <f ca="1">IFERROR(VLOOKUP(DAY(F22)&amp;"x2",$T:$U,2,FALSE),"")</f>
        <v/>
      </c>
      <c r="H23" s="10"/>
      <c r="I23" s="11" t="str">
        <f ca="1">IFERROR(VLOOKUP(DAY(H22)&amp;"x2",$T:$U,2,FALSE),"")</f>
        <v/>
      </c>
      <c r="J23" s="10"/>
      <c r="K23" s="11" t="str">
        <f ca="1">IFERROR(VLOOKUP(DAY(J22)&amp;"x2",$T:$U,2,FALSE),"")</f>
        <v/>
      </c>
      <c r="L23" s="10"/>
      <c r="M23" s="11" t="str">
        <f ca="1">IFERROR(VLOOKUP(DAY(L22)&amp;"x2",$T:$U,2,FALSE),"")</f>
        <v/>
      </c>
      <c r="N23" s="10"/>
      <c r="O23" s="11" t="str">
        <f ca="1">IFERROR(VLOOKUP(DAY(N22)&amp;"x2",$T:$U,2,FALSE),"")</f>
        <v/>
      </c>
      <c r="Q23" s="7" t="str">
        <f t="shared" si="0"/>
        <v>8x20</v>
      </c>
      <c r="R23" s="8" t="str">
        <f>IFERROR(VLOOKUP(Q23,Calendar!$AF:$AH,2,FALSE),"")</f>
        <v/>
      </c>
      <c r="S23" s="7" t="str">
        <f t="shared" si="1"/>
        <v/>
      </c>
      <c r="T23" s="8" t="str">
        <f>S23&amp;"x"&amp;COUNTIF($S$3:S23,S23)</f>
        <v>x19</v>
      </c>
      <c r="U23" s="9" t="str">
        <f>IFERROR(VLOOKUP(Q23,Calendar!$AF:$AH,3,FALSE),"")</f>
        <v/>
      </c>
    </row>
    <row r="24" spans="2:21" x14ac:dyDescent="0.25">
      <c r="B24" s="12" t="str">
        <f ca="1">IFERROR(VLOOKUP(DAY(B22)&amp;"x3",$T:$U,2,FALSE),"")</f>
        <v/>
      </c>
      <c r="C24" s="13"/>
      <c r="D24" s="12" t="str">
        <f ca="1">IFERROR(VLOOKUP(DAY(D22)&amp;"x3",$T:$U,2,FALSE),"")</f>
        <v/>
      </c>
      <c r="E24" s="13"/>
      <c r="F24" s="12" t="str">
        <f ca="1">IFERROR(VLOOKUP(DAY(F22)&amp;"x3",$T:$U,2,FALSE),"")</f>
        <v/>
      </c>
      <c r="G24" s="13"/>
      <c r="H24" s="12" t="str">
        <f ca="1">IFERROR(VLOOKUP(DAY(H22)&amp;"x3",$T:$U,2,FALSE),"")</f>
        <v/>
      </c>
      <c r="I24" s="13"/>
      <c r="J24" s="12" t="str">
        <f ca="1">IFERROR(VLOOKUP(DAY(J22)&amp;"x3",$T:$U,2,FALSE),"")</f>
        <v/>
      </c>
      <c r="K24" s="13"/>
      <c r="L24" s="12" t="str">
        <f ca="1">IFERROR(VLOOKUP(DAY(L22)&amp;"x3",$T:$U,2,FALSE),"")</f>
        <v/>
      </c>
      <c r="M24" s="13"/>
      <c r="N24" s="12" t="str">
        <f ca="1">IFERROR(VLOOKUP(DAY(N22)&amp;"x3",$T:$U,2,FALSE),"")</f>
        <v/>
      </c>
      <c r="O24" s="13"/>
      <c r="Q24" s="7" t="str">
        <f t="shared" si="0"/>
        <v>8x21</v>
      </c>
      <c r="R24" s="8" t="str">
        <f>IFERROR(VLOOKUP(Q24,Calendar!$AF:$AH,2,FALSE),"")</f>
        <v/>
      </c>
      <c r="S24" s="7" t="str">
        <f t="shared" si="1"/>
        <v/>
      </c>
      <c r="T24" s="8" t="str">
        <f>S24&amp;"x"&amp;COUNTIF($S$3:S24,S24)</f>
        <v>x20</v>
      </c>
      <c r="U24" s="9" t="str">
        <f>IFERROR(VLOOKUP(Q24,Calendar!$AF:$AH,3,FALSE),"")</f>
        <v/>
      </c>
    </row>
    <row r="25" spans="2:21" x14ac:dyDescent="0.25">
      <c r="B25" s="12" t="str">
        <f ca="1">IFERROR(VLOOKUP(DAY(B22)&amp;"x4",$T:$U,2,FALSE),"")</f>
        <v/>
      </c>
      <c r="C25" s="13"/>
      <c r="D25" s="12" t="str">
        <f ca="1">IFERROR(VLOOKUP(DAY(D22)&amp;"x4",$T:$U,2,FALSE),"")</f>
        <v/>
      </c>
      <c r="E25" s="13"/>
      <c r="F25" s="12" t="str">
        <f ca="1">IFERROR(VLOOKUP(DAY(F22)&amp;"x4",$T:$U,2,FALSE),"")</f>
        <v/>
      </c>
      <c r="G25" s="13"/>
      <c r="H25" s="12" t="str">
        <f ca="1">IFERROR(VLOOKUP(DAY(H22)&amp;"x4",$T:$U,2,FALSE),"")</f>
        <v/>
      </c>
      <c r="I25" s="13"/>
      <c r="J25" s="12" t="str">
        <f ca="1">IFERROR(VLOOKUP(DAY(J22)&amp;"x4",$T:$U,2,FALSE),"")</f>
        <v/>
      </c>
      <c r="K25" s="13"/>
      <c r="L25" s="12" t="str">
        <f ca="1">IFERROR(VLOOKUP(DAY(L22)&amp;"x4",$T:$U,2,FALSE),"")</f>
        <v/>
      </c>
      <c r="M25" s="13"/>
      <c r="N25" s="12" t="str">
        <f ca="1">IFERROR(VLOOKUP(DAY(N22)&amp;"x4",$T:$U,2,FALSE),"")</f>
        <v/>
      </c>
      <c r="O25" s="13"/>
      <c r="Q25" s="7" t="str">
        <f t="shared" si="0"/>
        <v>8x22</v>
      </c>
      <c r="R25" s="8" t="str">
        <f>IFERROR(VLOOKUP(Q25,Calendar!$AF:$AH,2,FALSE),"")</f>
        <v/>
      </c>
      <c r="S25" s="7" t="str">
        <f t="shared" si="1"/>
        <v/>
      </c>
      <c r="T25" s="8" t="str">
        <f>S25&amp;"x"&amp;COUNTIF($S$3:S25,S25)</f>
        <v>x21</v>
      </c>
      <c r="U25" s="9" t="str">
        <f>IFERROR(VLOOKUP(Q25,Calendar!$AF:$AH,3,FALSE),"")</f>
        <v/>
      </c>
    </row>
    <row r="26" spans="2:21" x14ac:dyDescent="0.25">
      <c r="B26" s="12" t="str">
        <f ca="1">IFERROR(VLOOKUP(DAY(B22)&amp;"x5",$T:$U,2,FALSE),"")</f>
        <v/>
      </c>
      <c r="C26" s="13"/>
      <c r="D26" s="12" t="str">
        <f ca="1">IFERROR(VLOOKUP(DAY(D22)&amp;"x5",$T:$U,2,FALSE),"")</f>
        <v/>
      </c>
      <c r="E26" s="13"/>
      <c r="F26" s="12" t="str">
        <f ca="1">IFERROR(VLOOKUP(DAY(F22)&amp;"x5",$T:$U,2,FALSE),"")</f>
        <v/>
      </c>
      <c r="G26" s="13"/>
      <c r="H26" s="12" t="str">
        <f ca="1">IFERROR(VLOOKUP(DAY(H22)&amp;"x5",$T:$U,2,FALSE),"")</f>
        <v/>
      </c>
      <c r="I26" s="13"/>
      <c r="J26" s="12" t="str">
        <f ca="1">IFERROR(VLOOKUP(DAY(J22)&amp;"x5",$T:$U,2,FALSE),"")</f>
        <v/>
      </c>
      <c r="K26" s="13"/>
      <c r="L26" s="12" t="str">
        <f ca="1">IFERROR(VLOOKUP(DAY(L22)&amp;"x5",$T:$U,2,FALSE),"")</f>
        <v/>
      </c>
      <c r="M26" s="13"/>
      <c r="N26" s="12" t="str">
        <f ca="1">IFERROR(VLOOKUP(DAY(N22)&amp;"x5",$T:$U,2,FALSE),"")</f>
        <v/>
      </c>
      <c r="O26" s="13"/>
      <c r="Q26" s="7" t="str">
        <f t="shared" si="0"/>
        <v>8x23</v>
      </c>
      <c r="R26" s="8" t="str">
        <f>IFERROR(VLOOKUP(Q26,Calendar!$AF:$AH,2,FALSE),"")</f>
        <v/>
      </c>
      <c r="S26" s="7" t="str">
        <f t="shared" si="1"/>
        <v/>
      </c>
      <c r="T26" s="8" t="str">
        <f>S26&amp;"x"&amp;COUNTIF($S$3:S26,S26)</f>
        <v>x22</v>
      </c>
      <c r="U26" s="9" t="str">
        <f>IFERROR(VLOOKUP(Q26,Calendar!$AF:$AH,3,FALSE),"")</f>
        <v/>
      </c>
    </row>
    <row r="27" spans="2:21" x14ac:dyDescent="0.25">
      <c r="B27" s="14" t="str">
        <f ca="1">IFERROR(VLOOKUP(DAY(B22)&amp;"x6",$T:$U,2,FALSE),"")</f>
        <v/>
      </c>
      <c r="C27" s="15"/>
      <c r="D27" s="14" t="str">
        <f ca="1">IFERROR(VLOOKUP(DAY(D22)&amp;"x6",$T:$U,2,FALSE),"")</f>
        <v/>
      </c>
      <c r="E27" s="15"/>
      <c r="F27" s="14" t="str">
        <f ca="1">IFERROR(VLOOKUP(DAY(F22)&amp;"x6",$T:$U,2,FALSE),"")</f>
        <v/>
      </c>
      <c r="G27" s="15"/>
      <c r="H27" s="14" t="str">
        <f ca="1">IFERROR(VLOOKUP(DAY(H22)&amp;"x6",$T:$U,2,FALSE),"")</f>
        <v/>
      </c>
      <c r="I27" s="15"/>
      <c r="J27" s="14" t="str">
        <f ca="1">IFERROR(VLOOKUP(DAY(J22)&amp;"x6",$T:$U,2,FALSE),"")</f>
        <v/>
      </c>
      <c r="K27" s="15"/>
      <c r="L27" s="14" t="str">
        <f ca="1">IFERROR(VLOOKUP(DAY(L22)&amp;"x6",$T:$U,2,FALSE),"")</f>
        <v/>
      </c>
      <c r="M27" s="15"/>
      <c r="N27" s="14" t="str">
        <f ca="1">IFERROR(VLOOKUP(DAY(N22)&amp;"x6",$T:$U,2,FALSE),"")</f>
        <v/>
      </c>
      <c r="O27" s="15"/>
      <c r="Q27" s="7" t="str">
        <f t="shared" si="0"/>
        <v>8x24</v>
      </c>
      <c r="R27" s="8" t="str">
        <f>IFERROR(VLOOKUP(Q27,Calendar!$AF:$AH,2,FALSE),"")</f>
        <v/>
      </c>
      <c r="S27" s="7" t="str">
        <f t="shared" si="1"/>
        <v/>
      </c>
      <c r="T27" s="8" t="str">
        <f>S27&amp;"x"&amp;COUNTIF($S$3:S27,S27)</f>
        <v>x23</v>
      </c>
      <c r="U27" s="9" t="str">
        <f>IFERROR(VLOOKUP(Q27,Calendar!$AF:$AH,3,FALSE),"")</f>
        <v/>
      </c>
    </row>
    <row r="28" spans="2:21" ht="15" customHeight="1" x14ac:dyDescent="0.25">
      <c r="B28" s="5">
        <f ca="1">OFFSET(Calendar!K27,4,0)</f>
        <v>41511</v>
      </c>
      <c r="C28" s="6" t="str">
        <f ca="1">IFERROR(VLOOKUP(DAY(B28)&amp;"x1",$T:$U,2,FALSE),"")</f>
        <v/>
      </c>
      <c r="D28" s="5">
        <f ca="1">OFFSET(Calendar!K27,4,1)</f>
        <v>41512</v>
      </c>
      <c r="E28" s="6" t="str">
        <f ca="1">IFERROR(VLOOKUP(DAY(D28)&amp;"x1",$T:$U,2,FALSE),"")</f>
        <v/>
      </c>
      <c r="F28" s="5">
        <f ca="1">OFFSET(Calendar!K27,4,2)</f>
        <v>41513</v>
      </c>
      <c r="G28" s="6" t="str">
        <f ca="1">IFERROR(VLOOKUP(DAY(F28)&amp;"x1",$T:$U,2,FALSE),"")</f>
        <v/>
      </c>
      <c r="H28" s="5">
        <f ca="1">OFFSET(Calendar!K27,4,3)</f>
        <v>41514</v>
      </c>
      <c r="I28" s="6" t="str">
        <f ca="1">IFERROR(VLOOKUP(DAY(H28)&amp;"x1",$T:$U,2,FALSE),"")</f>
        <v/>
      </c>
      <c r="J28" s="5">
        <f ca="1">OFFSET(Calendar!K27,4,4)</f>
        <v>41515</v>
      </c>
      <c r="K28" s="6" t="str">
        <f ca="1">IFERROR(VLOOKUP(DAY(J28)&amp;"x1",$T:$U,2,FALSE),"")</f>
        <v/>
      </c>
      <c r="L28" s="5">
        <f ca="1">OFFSET(Calendar!K27,4,5)</f>
        <v>41516</v>
      </c>
      <c r="M28" s="6" t="str">
        <f ca="1">IFERROR(VLOOKUP(DAY(L28)&amp;"x1",$T:$U,2,FALSE),"")</f>
        <v/>
      </c>
      <c r="N28" s="5">
        <f ca="1">OFFSET(Calendar!K27,4,6)</f>
        <v>41517</v>
      </c>
      <c r="O28" s="6" t="str">
        <f ca="1">IFERROR(VLOOKUP(DAY(N28)&amp;"x1",$T:$U,2,FALSE),"")</f>
        <v/>
      </c>
      <c r="Q28" s="7" t="str">
        <f t="shared" si="0"/>
        <v>8x25</v>
      </c>
      <c r="R28" s="8" t="str">
        <f>IFERROR(VLOOKUP(Q28,Calendar!$AF:$AH,2,FALSE),"")</f>
        <v/>
      </c>
      <c r="S28" s="7" t="str">
        <f t="shared" si="1"/>
        <v/>
      </c>
      <c r="T28" s="8" t="str">
        <f>S28&amp;"x"&amp;COUNTIF($S$3:S28,S28)</f>
        <v>x24</v>
      </c>
      <c r="U28" s="9" t="str">
        <f>IFERROR(VLOOKUP(Q28,Calendar!$AF:$AH,3,FALSE),"")</f>
        <v/>
      </c>
    </row>
    <row r="29" spans="2:21" ht="15" customHeight="1" x14ac:dyDescent="0.25">
      <c r="B29" s="10"/>
      <c r="C29" s="11" t="str">
        <f ca="1">IFERROR(VLOOKUP(DAY(B28)&amp;"x2",$T:$U,2,FALSE),"")</f>
        <v/>
      </c>
      <c r="D29" s="10"/>
      <c r="E29" s="11" t="str">
        <f ca="1">IFERROR(VLOOKUP(DAY(D28)&amp;"x2",$T:$U,2,FALSE),"")</f>
        <v/>
      </c>
      <c r="F29" s="10"/>
      <c r="G29" s="11" t="str">
        <f ca="1">IFERROR(VLOOKUP(DAY(F28)&amp;"x2",$T:$U,2,FALSE),"")</f>
        <v/>
      </c>
      <c r="H29" s="10"/>
      <c r="I29" s="11" t="str">
        <f ca="1">IFERROR(VLOOKUP(DAY(H28)&amp;"x2",$T:$U,2,FALSE),"")</f>
        <v/>
      </c>
      <c r="J29" s="10"/>
      <c r="K29" s="11" t="str">
        <f ca="1">IFERROR(VLOOKUP(DAY(J28)&amp;"x2",$T:$U,2,FALSE),"")</f>
        <v/>
      </c>
      <c r="L29" s="10"/>
      <c r="M29" s="11" t="str">
        <f ca="1">IFERROR(VLOOKUP(DAY(L28)&amp;"x2",$T:$U,2,FALSE),"")</f>
        <v/>
      </c>
      <c r="N29" s="10"/>
      <c r="O29" s="11" t="str">
        <f ca="1">IFERROR(VLOOKUP(DAY(N28)&amp;"x2",$T:$U,2,FALSE),"")</f>
        <v/>
      </c>
      <c r="Q29" s="7" t="str">
        <f t="shared" si="0"/>
        <v>8x26</v>
      </c>
      <c r="R29" s="8" t="str">
        <f>IFERROR(VLOOKUP(Q29,Calendar!$AF:$AH,2,FALSE),"")</f>
        <v/>
      </c>
      <c r="S29" s="7" t="str">
        <f t="shared" si="1"/>
        <v/>
      </c>
      <c r="T29" s="8" t="str">
        <f>S29&amp;"x"&amp;COUNTIF($S$3:S29,S29)</f>
        <v>x25</v>
      </c>
      <c r="U29" s="9" t="str">
        <f>IFERROR(VLOOKUP(Q29,Calendar!$AF:$AH,3,FALSE),"")</f>
        <v/>
      </c>
    </row>
    <row r="30" spans="2:21" x14ac:dyDescent="0.25">
      <c r="B30" s="12" t="str">
        <f ca="1">IFERROR(VLOOKUP(DAY(B28)&amp;"x3",$T:$U,2,FALSE),"")</f>
        <v/>
      </c>
      <c r="C30" s="13"/>
      <c r="D30" s="12" t="str">
        <f ca="1">IFERROR(VLOOKUP(DAY(D28)&amp;"x3",$T:$U,2,FALSE),"")</f>
        <v/>
      </c>
      <c r="E30" s="13"/>
      <c r="F30" s="12" t="str">
        <f ca="1">IFERROR(VLOOKUP(DAY(F28)&amp;"x3",$T:$U,2,FALSE),"")</f>
        <v/>
      </c>
      <c r="G30" s="13"/>
      <c r="H30" s="12" t="str">
        <f ca="1">IFERROR(VLOOKUP(DAY(H28)&amp;"x3",$T:$U,2,FALSE),"")</f>
        <v/>
      </c>
      <c r="I30" s="13"/>
      <c r="J30" s="12" t="str">
        <f ca="1">IFERROR(VLOOKUP(DAY(J28)&amp;"x3",$T:$U,2,FALSE),"")</f>
        <v/>
      </c>
      <c r="K30" s="13"/>
      <c r="L30" s="12" t="str">
        <f ca="1">IFERROR(VLOOKUP(DAY(L28)&amp;"x3",$T:$U,2,FALSE),"")</f>
        <v/>
      </c>
      <c r="M30" s="13"/>
      <c r="N30" s="12" t="str">
        <f ca="1">IFERROR(VLOOKUP(DAY(N28)&amp;"x3",$T:$U,2,FALSE),"")</f>
        <v/>
      </c>
      <c r="O30" s="13"/>
      <c r="Q30" s="7" t="str">
        <f t="shared" si="0"/>
        <v>8x27</v>
      </c>
      <c r="R30" s="8" t="str">
        <f>IFERROR(VLOOKUP(Q30,Calendar!$AF:$AH,2,FALSE),"")</f>
        <v/>
      </c>
      <c r="S30" s="7" t="str">
        <f t="shared" si="1"/>
        <v/>
      </c>
      <c r="T30" s="8" t="str">
        <f>S30&amp;"x"&amp;COUNTIF($S$3:S30,S30)</f>
        <v>x26</v>
      </c>
      <c r="U30" s="9" t="str">
        <f>IFERROR(VLOOKUP(Q30,Calendar!$AF:$AH,3,FALSE),"")</f>
        <v/>
      </c>
    </row>
    <row r="31" spans="2:21" x14ac:dyDescent="0.25">
      <c r="B31" s="12" t="str">
        <f ca="1">IFERROR(VLOOKUP(DAY(B28)&amp;"x4",$T:$U,2,FALSE),"")</f>
        <v/>
      </c>
      <c r="C31" s="13"/>
      <c r="D31" s="12" t="str">
        <f ca="1">IFERROR(VLOOKUP(DAY(D28)&amp;"x4",$T:$U,2,FALSE),"")</f>
        <v/>
      </c>
      <c r="E31" s="13"/>
      <c r="F31" s="12" t="str">
        <f ca="1">IFERROR(VLOOKUP(DAY(F28)&amp;"x4",$T:$U,2,FALSE),"")</f>
        <v/>
      </c>
      <c r="G31" s="13"/>
      <c r="H31" s="12" t="str">
        <f ca="1">IFERROR(VLOOKUP(DAY(H28)&amp;"x4",$T:$U,2,FALSE),"")</f>
        <v/>
      </c>
      <c r="I31" s="13"/>
      <c r="J31" s="12" t="str">
        <f ca="1">IFERROR(VLOOKUP(DAY(J28)&amp;"x4",$T:$U,2,FALSE),"")</f>
        <v/>
      </c>
      <c r="K31" s="13"/>
      <c r="L31" s="12" t="str">
        <f ca="1">IFERROR(VLOOKUP(DAY(L28)&amp;"x4",$T:$U,2,FALSE),"")</f>
        <v/>
      </c>
      <c r="M31" s="13"/>
      <c r="N31" s="12" t="str">
        <f ca="1">IFERROR(VLOOKUP(DAY(N28)&amp;"x4",$T:$U,2,FALSE),"")</f>
        <v/>
      </c>
      <c r="O31" s="13"/>
      <c r="Q31" s="7" t="str">
        <f t="shared" si="0"/>
        <v>8x28</v>
      </c>
      <c r="R31" s="8" t="str">
        <f>IFERROR(VLOOKUP(Q31,Calendar!$AF:$AH,2,FALSE),"")</f>
        <v/>
      </c>
      <c r="S31" s="7" t="str">
        <f t="shared" si="1"/>
        <v/>
      </c>
      <c r="T31" s="8" t="str">
        <f>S31&amp;"x"&amp;COUNTIF($S$3:S31,S31)</f>
        <v>x27</v>
      </c>
      <c r="U31" s="9" t="str">
        <f>IFERROR(VLOOKUP(Q31,Calendar!$AF:$AH,3,FALSE),"")</f>
        <v/>
      </c>
    </row>
    <row r="32" spans="2:21" x14ac:dyDescent="0.25">
      <c r="B32" s="12" t="str">
        <f ca="1">IFERROR(VLOOKUP(DAY(B28)&amp;"x5",$T:$U,2,FALSE),"")</f>
        <v/>
      </c>
      <c r="C32" s="13"/>
      <c r="D32" s="12" t="str">
        <f ca="1">IFERROR(VLOOKUP(DAY(D28)&amp;"x5",$T:$U,2,FALSE),"")</f>
        <v/>
      </c>
      <c r="E32" s="13"/>
      <c r="F32" s="12" t="str">
        <f ca="1">IFERROR(VLOOKUP(DAY(F28)&amp;"x5",$T:$U,2,FALSE),"")</f>
        <v/>
      </c>
      <c r="G32" s="13"/>
      <c r="H32" s="12" t="str">
        <f ca="1">IFERROR(VLOOKUP(DAY(H28)&amp;"x5",$T:$U,2,FALSE),"")</f>
        <v/>
      </c>
      <c r="I32" s="13"/>
      <c r="J32" s="12" t="str">
        <f ca="1">IFERROR(VLOOKUP(DAY(J28)&amp;"x5",$T:$U,2,FALSE),"")</f>
        <v/>
      </c>
      <c r="K32" s="13"/>
      <c r="L32" s="12" t="str">
        <f ca="1">IFERROR(VLOOKUP(DAY(L28)&amp;"x5",$T:$U,2,FALSE),"")</f>
        <v/>
      </c>
      <c r="M32" s="13"/>
      <c r="N32" s="12" t="str">
        <f ca="1">IFERROR(VLOOKUP(DAY(N28)&amp;"x5",$T:$U,2,FALSE),"")</f>
        <v/>
      </c>
      <c r="O32" s="13"/>
      <c r="Q32" s="7" t="str">
        <f t="shared" si="0"/>
        <v>8x29</v>
      </c>
      <c r="R32" s="8" t="str">
        <f>IFERROR(VLOOKUP(Q32,Calendar!$AF:$AH,2,FALSE),"")</f>
        <v/>
      </c>
      <c r="S32" s="7" t="str">
        <f t="shared" si="1"/>
        <v/>
      </c>
      <c r="T32" s="8" t="str">
        <f>S32&amp;"x"&amp;COUNTIF($S$3:S32,S32)</f>
        <v>x28</v>
      </c>
      <c r="U32" s="9" t="str">
        <f>IFERROR(VLOOKUP(Q32,Calendar!$AF:$AH,3,FALSE),"")</f>
        <v/>
      </c>
    </row>
    <row r="33" spans="2:21" x14ac:dyDescent="0.25">
      <c r="B33" s="14" t="str">
        <f ca="1">IFERROR(VLOOKUP(DAY(B28)&amp;"x6",$T:$U,2,FALSE),"")</f>
        <v/>
      </c>
      <c r="C33" s="15"/>
      <c r="D33" s="14" t="str">
        <f ca="1">IFERROR(VLOOKUP(DAY(D28)&amp;"x6",$T:$U,2,FALSE),"")</f>
        <v/>
      </c>
      <c r="E33" s="15"/>
      <c r="F33" s="14" t="str">
        <f ca="1">IFERROR(VLOOKUP(DAY(F28)&amp;"x6",$T:$U,2,FALSE),"")</f>
        <v/>
      </c>
      <c r="G33" s="15"/>
      <c r="H33" s="14" t="str">
        <f ca="1">IFERROR(VLOOKUP(DAY(H28)&amp;"x6",$T:$U,2,FALSE),"")</f>
        <v/>
      </c>
      <c r="I33" s="15"/>
      <c r="J33" s="14" t="str">
        <f ca="1">IFERROR(VLOOKUP(DAY(J28)&amp;"x6",$T:$U,2,FALSE),"")</f>
        <v/>
      </c>
      <c r="K33" s="15"/>
      <c r="L33" s="14" t="str">
        <f ca="1">IFERROR(VLOOKUP(DAY(L28)&amp;"x6",$T:$U,2,FALSE),"")</f>
        <v/>
      </c>
      <c r="M33" s="15"/>
      <c r="N33" s="14" t="str">
        <f ca="1">IFERROR(VLOOKUP(DAY(N28)&amp;"x6",$T:$U,2,FALSE),"")</f>
        <v/>
      </c>
      <c r="O33" s="15"/>
      <c r="Q33" s="7" t="str">
        <f t="shared" si="0"/>
        <v>8x30</v>
      </c>
      <c r="R33" s="8" t="str">
        <f>IFERROR(VLOOKUP(Q33,Calendar!$AF:$AH,2,FALSE),"")</f>
        <v/>
      </c>
      <c r="S33" s="7" t="str">
        <f t="shared" si="1"/>
        <v/>
      </c>
      <c r="T33" s="8" t="str">
        <f>S33&amp;"x"&amp;COUNTIF($S$3:S33,S33)</f>
        <v>x29</v>
      </c>
      <c r="U33" s="9" t="str">
        <f>IFERROR(VLOOKUP(Q33,Calendar!$AF:$AH,3,FALSE),"")</f>
        <v/>
      </c>
    </row>
    <row r="34" spans="2:21" ht="15" customHeight="1" x14ac:dyDescent="0.25">
      <c r="B34" s="5" t="str">
        <f ca="1">OFFSET(Calendar!K27,5,0)</f>
        <v/>
      </c>
      <c r="C34" s="6" t="str">
        <f ca="1">IFERROR(VLOOKUP(DAY(B34)&amp;"x1",$T:$U,2,FALSE),"")</f>
        <v/>
      </c>
      <c r="D34" s="5" t="str">
        <f ca="1">OFFSET(Calendar!K27,5,1)</f>
        <v/>
      </c>
      <c r="E34" s="6" t="str">
        <f ca="1">IFERROR(VLOOKUP(DAY(D34)&amp;"x1",$T:$U,2,FALSE),"")</f>
        <v/>
      </c>
      <c r="F34" s="5" t="str">
        <f ca="1">OFFSET(Calendar!K27,5,2)</f>
        <v/>
      </c>
      <c r="G34" s="6" t="str">
        <f ca="1">IFERROR(VLOOKUP(DAY(F34)&amp;"x1",$T:$U,2,FALSE),"")</f>
        <v/>
      </c>
      <c r="H34" s="5" t="str">
        <f ca="1">OFFSET(Calendar!K27,5,3)</f>
        <v/>
      </c>
      <c r="I34" s="6" t="str">
        <f ca="1">IFERROR(VLOOKUP(DAY(H34)&amp;"x1",$T:$U,2,FALSE),"")</f>
        <v/>
      </c>
      <c r="J34" s="5" t="str">
        <f ca="1">OFFSET(Calendar!K27,5,4)</f>
        <v/>
      </c>
      <c r="K34" s="6" t="str">
        <f ca="1">IFERROR(VLOOKUP(DAY(J34)&amp;"x1",$T:$U,2,FALSE),"")</f>
        <v/>
      </c>
      <c r="L34" s="5" t="str">
        <f ca="1">OFFSET(Calendar!K27,5,5)</f>
        <v/>
      </c>
      <c r="M34" s="6" t="str">
        <f ca="1">IFERROR(VLOOKUP(DAY(L34)&amp;"x1",$T:$U,2,FALSE),"")</f>
        <v/>
      </c>
      <c r="N34" s="5" t="str">
        <f ca="1">OFFSET(Calendar!K27,5,6)</f>
        <v/>
      </c>
      <c r="O34" s="6" t="str">
        <f ca="1">IFERROR(VLOOKUP(DAY(N34)&amp;"x1",$T:$U,2,FALSE),"")</f>
        <v/>
      </c>
      <c r="Q34" s="7" t="str">
        <f t="shared" si="0"/>
        <v>8x31</v>
      </c>
      <c r="R34" s="8" t="str">
        <f>IFERROR(VLOOKUP(Q34,Calendar!$AF:$AH,2,FALSE),"")</f>
        <v/>
      </c>
      <c r="S34" s="7" t="str">
        <f t="shared" si="1"/>
        <v/>
      </c>
      <c r="T34" s="8" t="str">
        <f>S34&amp;"x"&amp;COUNTIF($S$3:S34,S34)</f>
        <v>x30</v>
      </c>
      <c r="U34" s="9" t="str">
        <f>IFERROR(VLOOKUP(Q34,Calendar!$AF:$AH,3,FALSE),"")</f>
        <v/>
      </c>
    </row>
    <row r="35" spans="2:21" ht="15" customHeight="1" x14ac:dyDescent="0.25">
      <c r="B35" s="10"/>
      <c r="C35" s="11" t="str">
        <f ca="1">IFERROR(VLOOKUP(DAY(B34)&amp;"x2",$T:$U,2,FALSE),"")</f>
        <v/>
      </c>
      <c r="D35" s="10"/>
      <c r="E35" s="11" t="str">
        <f ca="1">IFERROR(VLOOKUP(DAY(D34)&amp;"x2",$T:$U,2,FALSE),"")</f>
        <v/>
      </c>
      <c r="F35" s="10"/>
      <c r="G35" s="11" t="str">
        <f ca="1">IFERROR(VLOOKUP(DAY(F34)&amp;"x2",$T:$U,2,FALSE),"")</f>
        <v/>
      </c>
      <c r="H35" s="10"/>
      <c r="I35" s="11" t="str">
        <f ca="1">IFERROR(VLOOKUP(DAY(H34)&amp;"x2",$T:$U,2,FALSE),"")</f>
        <v/>
      </c>
      <c r="J35" s="10"/>
      <c r="K35" s="11" t="str">
        <f ca="1">IFERROR(VLOOKUP(DAY(J34)&amp;"x2",$T:$U,2,FALSE),"")</f>
        <v/>
      </c>
      <c r="L35" s="10"/>
      <c r="M35" s="11" t="str">
        <f ca="1">IFERROR(VLOOKUP(DAY(L34)&amp;"x2",$T:$U,2,FALSE),"")</f>
        <v/>
      </c>
      <c r="N35" s="10"/>
      <c r="O35" s="11" t="str">
        <f ca="1">IFERROR(VLOOKUP(DAY(N34)&amp;"x2",$T:$U,2,FALSE),"")</f>
        <v/>
      </c>
      <c r="Q35" s="7" t="str">
        <f t="shared" si="0"/>
        <v>8x32</v>
      </c>
      <c r="R35" s="8" t="str">
        <f>IFERROR(VLOOKUP(Q35,Calendar!$AF:$AH,2,FALSE),"")</f>
        <v/>
      </c>
      <c r="S35" s="7" t="str">
        <f t="shared" si="1"/>
        <v/>
      </c>
      <c r="T35" s="8" t="str">
        <f>S35&amp;"x"&amp;COUNTIF($S$3:S35,S35)</f>
        <v>x31</v>
      </c>
      <c r="U35" s="9" t="str">
        <f>IFERROR(VLOOKUP(Q35,Calendar!$AF:$AH,3,FALSE),"")</f>
        <v/>
      </c>
    </row>
    <row r="36" spans="2:21" x14ac:dyDescent="0.25">
      <c r="B36" s="12" t="str">
        <f ca="1">IFERROR(VLOOKUP(DAY(B34)&amp;"x3",$T:$U,2,FALSE),"")</f>
        <v/>
      </c>
      <c r="C36" s="13"/>
      <c r="D36" s="12" t="str">
        <f ca="1">IFERROR(VLOOKUP(DAY(D34)&amp;"x3",$T:$U,2,FALSE),"")</f>
        <v/>
      </c>
      <c r="E36" s="13"/>
      <c r="F36" s="12" t="str">
        <f ca="1">IFERROR(VLOOKUP(DAY(F34)&amp;"x3",$T:$U,2,FALSE),"")</f>
        <v/>
      </c>
      <c r="G36" s="13"/>
      <c r="H36" s="12" t="str">
        <f ca="1">IFERROR(VLOOKUP(DAY(H34)&amp;"x3",$T:$U,2,FALSE),"")</f>
        <v/>
      </c>
      <c r="I36" s="13"/>
      <c r="J36" s="12" t="str">
        <f ca="1">IFERROR(VLOOKUP(DAY(J34)&amp;"x3",$T:$U,2,FALSE),"")</f>
        <v/>
      </c>
      <c r="K36" s="13"/>
      <c r="L36" s="12" t="str">
        <f ca="1">IFERROR(VLOOKUP(DAY(L34)&amp;"x3",$T:$U,2,FALSE),"")</f>
        <v/>
      </c>
      <c r="M36" s="13"/>
      <c r="N36" s="12" t="str">
        <f ca="1">IFERROR(VLOOKUP(DAY(N34)&amp;"x3",$T:$U,2,FALSE),"")</f>
        <v/>
      </c>
      <c r="O36" s="13"/>
      <c r="Q36" s="7" t="str">
        <f t="shared" si="0"/>
        <v>8x33</v>
      </c>
      <c r="R36" s="8" t="str">
        <f>IFERROR(VLOOKUP(Q36,Calendar!$AF:$AH,2,FALSE),"")</f>
        <v/>
      </c>
      <c r="S36" s="7" t="str">
        <f t="shared" si="1"/>
        <v/>
      </c>
      <c r="T36" s="8" t="str">
        <f>S36&amp;"x"&amp;COUNTIF($S$3:S36,S36)</f>
        <v>x32</v>
      </c>
      <c r="U36" s="9" t="str">
        <f>IFERROR(VLOOKUP(Q36,Calendar!$AF:$AH,3,FALSE),"")</f>
        <v/>
      </c>
    </row>
    <row r="37" spans="2:21" x14ac:dyDescent="0.25">
      <c r="B37" s="12" t="str">
        <f ca="1">IFERROR(VLOOKUP(DAY(B34)&amp;"x4",$T:$U,2,FALSE),"")</f>
        <v/>
      </c>
      <c r="C37" s="13"/>
      <c r="D37" s="12" t="str">
        <f ca="1">IFERROR(VLOOKUP(DAY(D34)&amp;"x4",$T:$U,2,FALSE),"")</f>
        <v/>
      </c>
      <c r="E37" s="13"/>
      <c r="F37" s="12" t="str">
        <f ca="1">IFERROR(VLOOKUP(DAY(F34)&amp;"x4",$T:$U,2,FALSE),"")</f>
        <v/>
      </c>
      <c r="G37" s="13"/>
      <c r="H37" s="12" t="str">
        <f ca="1">IFERROR(VLOOKUP(DAY(H34)&amp;"x4",$T:$U,2,FALSE),"")</f>
        <v/>
      </c>
      <c r="I37" s="13"/>
      <c r="J37" s="12" t="str">
        <f ca="1">IFERROR(VLOOKUP(DAY(J34)&amp;"x4",$T:$U,2,FALSE),"")</f>
        <v/>
      </c>
      <c r="K37" s="13"/>
      <c r="L37" s="12" t="str">
        <f ca="1">IFERROR(VLOOKUP(DAY(L34)&amp;"x4",$T:$U,2,FALSE),"")</f>
        <v/>
      </c>
      <c r="M37" s="13"/>
      <c r="N37" s="12" t="str">
        <f ca="1">IFERROR(VLOOKUP(DAY(N34)&amp;"x4",$T:$U,2,FALSE),"")</f>
        <v/>
      </c>
      <c r="O37" s="13"/>
      <c r="Q37" s="7" t="str">
        <f t="shared" si="0"/>
        <v>8x34</v>
      </c>
      <c r="R37" s="8" t="str">
        <f>IFERROR(VLOOKUP(Q37,Calendar!$AF:$AH,2,FALSE),"")</f>
        <v/>
      </c>
      <c r="S37" s="7" t="str">
        <f t="shared" si="1"/>
        <v/>
      </c>
      <c r="T37" s="8" t="str">
        <f>S37&amp;"x"&amp;COUNTIF($S$3:S37,S37)</f>
        <v>x33</v>
      </c>
      <c r="U37" s="9" t="str">
        <f>IFERROR(VLOOKUP(Q37,Calendar!$AF:$AH,3,FALSE),"")</f>
        <v/>
      </c>
    </row>
    <row r="38" spans="2:21" x14ac:dyDescent="0.25">
      <c r="B38" s="12" t="str">
        <f ca="1">IFERROR(VLOOKUP(DAY(B34)&amp;"x5",$T:$U,2,FALSE),"")</f>
        <v/>
      </c>
      <c r="C38" s="13"/>
      <c r="D38" s="12" t="str">
        <f ca="1">IFERROR(VLOOKUP(DAY(D34)&amp;"x5",$T:$U,2,FALSE),"")</f>
        <v/>
      </c>
      <c r="E38" s="13"/>
      <c r="F38" s="12" t="str">
        <f ca="1">IFERROR(VLOOKUP(DAY(F34)&amp;"x5",$T:$U,2,FALSE),"")</f>
        <v/>
      </c>
      <c r="G38" s="13"/>
      <c r="H38" s="12" t="str">
        <f ca="1">IFERROR(VLOOKUP(DAY(H34)&amp;"x5",$T:$U,2,FALSE),"")</f>
        <v/>
      </c>
      <c r="I38" s="13"/>
      <c r="J38" s="12" t="str">
        <f ca="1">IFERROR(VLOOKUP(DAY(J34)&amp;"x5",$T:$U,2,FALSE),"")</f>
        <v/>
      </c>
      <c r="K38" s="13"/>
      <c r="L38" s="12" t="str">
        <f ca="1">IFERROR(VLOOKUP(DAY(L34)&amp;"x5",$T:$U,2,FALSE),"")</f>
        <v/>
      </c>
      <c r="M38" s="13"/>
      <c r="N38" s="12" t="str">
        <f ca="1">IFERROR(VLOOKUP(DAY(N34)&amp;"x5",$T:$U,2,FALSE),"")</f>
        <v/>
      </c>
      <c r="O38" s="13"/>
      <c r="Q38" s="7" t="str">
        <f t="shared" si="0"/>
        <v>8x35</v>
      </c>
      <c r="R38" s="8" t="str">
        <f>IFERROR(VLOOKUP(Q38,Calendar!$AF:$AH,2,FALSE),"")</f>
        <v/>
      </c>
      <c r="S38" s="7" t="str">
        <f t="shared" si="1"/>
        <v/>
      </c>
      <c r="T38" s="8" t="str">
        <f>S38&amp;"x"&amp;COUNTIF($S$3:S38,S38)</f>
        <v>x34</v>
      </c>
      <c r="U38" s="9" t="str">
        <f>IFERROR(VLOOKUP(Q38,Calendar!$AF:$AH,3,FALSE),"")</f>
        <v/>
      </c>
    </row>
    <row r="39" spans="2:21" x14ac:dyDescent="0.25">
      <c r="B39" s="14" t="str">
        <f ca="1">IFERROR(VLOOKUP(DAY(B34)&amp;"x6",$T:$U,2,FALSE),"")</f>
        <v/>
      </c>
      <c r="C39" s="15"/>
      <c r="D39" s="14" t="str">
        <f ca="1">IFERROR(VLOOKUP(DAY(D34)&amp;"x6",$T:$U,2,FALSE),"")</f>
        <v/>
      </c>
      <c r="E39" s="15"/>
      <c r="F39" s="14" t="str">
        <f ca="1">IFERROR(VLOOKUP(DAY(F34)&amp;"x6",$T:$U,2,FALSE),"")</f>
        <v/>
      </c>
      <c r="G39" s="15"/>
      <c r="H39" s="14" t="str">
        <f ca="1">IFERROR(VLOOKUP(DAY(H34)&amp;"x6",$T:$U,2,FALSE),"")</f>
        <v/>
      </c>
      <c r="I39" s="15"/>
      <c r="J39" s="14" t="str">
        <f ca="1">IFERROR(VLOOKUP(DAY(J34)&amp;"x6",$T:$U,2,FALSE),"")</f>
        <v/>
      </c>
      <c r="K39" s="15"/>
      <c r="L39" s="14" t="str">
        <f ca="1">IFERROR(VLOOKUP(DAY(L34)&amp;"x6",$T:$U,2,FALSE),"")</f>
        <v/>
      </c>
      <c r="M39" s="15"/>
      <c r="N39" s="14" t="str">
        <f ca="1">IFERROR(VLOOKUP(DAY(N34)&amp;"x6",$T:$U,2,FALSE),"")</f>
        <v/>
      </c>
      <c r="O39" s="15"/>
      <c r="Q39" s="7" t="str">
        <f t="shared" si="0"/>
        <v>8x36</v>
      </c>
      <c r="R39" s="8" t="str">
        <f>IFERROR(VLOOKUP(Q39,Calendar!$AF:$AH,2,FALSE),"")</f>
        <v/>
      </c>
      <c r="S39" s="7" t="str">
        <f t="shared" si="1"/>
        <v/>
      </c>
      <c r="T39" s="8" t="str">
        <f>S39&amp;"x"&amp;COUNTIF($S$3:S39,S39)</f>
        <v>x35</v>
      </c>
      <c r="U39" s="9" t="str">
        <f>IFERROR(VLOOKUP(Q39,Calendar!$AF:$AH,3,FALSE),"")</f>
        <v/>
      </c>
    </row>
  </sheetData>
  <sheetProtection sheet="1" objects="1" scenarios="1"/>
  <mergeCells count="218">
    <mergeCell ref="N38:O38"/>
    <mergeCell ref="B39:C39"/>
    <mergeCell ref="D39:E39"/>
    <mergeCell ref="F39:G39"/>
    <mergeCell ref="H39:I39"/>
    <mergeCell ref="J39:K39"/>
    <mergeCell ref="L39:M39"/>
    <mergeCell ref="N39:O39"/>
    <mergeCell ref="B38:C38"/>
    <mergeCell ref="D38:E38"/>
    <mergeCell ref="F38:G38"/>
    <mergeCell ref="H38:I38"/>
    <mergeCell ref="J38:K38"/>
    <mergeCell ref="L38:M38"/>
    <mergeCell ref="N36:O36"/>
    <mergeCell ref="B37:C37"/>
    <mergeCell ref="D37:E37"/>
    <mergeCell ref="F37:G37"/>
    <mergeCell ref="H37:I37"/>
    <mergeCell ref="J37:K37"/>
    <mergeCell ref="L37:M37"/>
    <mergeCell ref="N37:O37"/>
    <mergeCell ref="B36:C36"/>
    <mergeCell ref="D36:E36"/>
    <mergeCell ref="F36:G36"/>
    <mergeCell ref="H36:I36"/>
    <mergeCell ref="J36:K36"/>
    <mergeCell ref="L36:M36"/>
    <mergeCell ref="N33:O33"/>
    <mergeCell ref="B34:B35"/>
    <mergeCell ref="D34:D35"/>
    <mergeCell ref="F34:F35"/>
    <mergeCell ref="H34:H35"/>
    <mergeCell ref="J34:J35"/>
    <mergeCell ref="L34:L35"/>
    <mergeCell ref="N34:N35"/>
    <mergeCell ref="B33:C33"/>
    <mergeCell ref="D33:E33"/>
    <mergeCell ref="F33:G33"/>
    <mergeCell ref="H33:I33"/>
    <mergeCell ref="J33:K33"/>
    <mergeCell ref="L33:M33"/>
    <mergeCell ref="N31:O31"/>
    <mergeCell ref="B32:C32"/>
    <mergeCell ref="D32:E32"/>
    <mergeCell ref="F32:G32"/>
    <mergeCell ref="H32:I32"/>
    <mergeCell ref="J32:K32"/>
    <mergeCell ref="L32:M32"/>
    <mergeCell ref="N32:O32"/>
    <mergeCell ref="B31:C31"/>
    <mergeCell ref="D31:E31"/>
    <mergeCell ref="F31:G31"/>
    <mergeCell ref="H31:I31"/>
    <mergeCell ref="J31:K31"/>
    <mergeCell ref="L31:M31"/>
    <mergeCell ref="N28:N29"/>
    <mergeCell ref="B30:C30"/>
    <mergeCell ref="D30:E30"/>
    <mergeCell ref="F30:G30"/>
    <mergeCell ref="H30:I30"/>
    <mergeCell ref="J30:K30"/>
    <mergeCell ref="L30:M30"/>
    <mergeCell ref="N30:O30"/>
    <mergeCell ref="B28:B29"/>
    <mergeCell ref="D28:D29"/>
    <mergeCell ref="F28:F29"/>
    <mergeCell ref="H28:H29"/>
    <mergeCell ref="J28:J29"/>
    <mergeCell ref="L28:L29"/>
    <mergeCell ref="N26:O26"/>
    <mergeCell ref="B27:C27"/>
    <mergeCell ref="D27:E27"/>
    <mergeCell ref="F27:G27"/>
    <mergeCell ref="H27:I27"/>
    <mergeCell ref="J27:K27"/>
    <mergeCell ref="L27:M27"/>
    <mergeCell ref="N27:O27"/>
    <mergeCell ref="B26:C26"/>
    <mergeCell ref="D26:E26"/>
    <mergeCell ref="F26:G26"/>
    <mergeCell ref="H26:I26"/>
    <mergeCell ref="J26:K26"/>
    <mergeCell ref="L26:M26"/>
    <mergeCell ref="N24:O24"/>
    <mergeCell ref="B25:C25"/>
    <mergeCell ref="D25:E25"/>
    <mergeCell ref="F25:G25"/>
    <mergeCell ref="H25:I25"/>
    <mergeCell ref="J25:K25"/>
    <mergeCell ref="L25:M25"/>
    <mergeCell ref="N25:O25"/>
    <mergeCell ref="B24:C24"/>
    <mergeCell ref="D24:E24"/>
    <mergeCell ref="F24:G24"/>
    <mergeCell ref="H24:I24"/>
    <mergeCell ref="J24:K24"/>
    <mergeCell ref="L24:M24"/>
    <mergeCell ref="N21:O21"/>
    <mergeCell ref="B22:B23"/>
    <mergeCell ref="D22:D23"/>
    <mergeCell ref="F22:F23"/>
    <mergeCell ref="H22:H23"/>
    <mergeCell ref="J22:J23"/>
    <mergeCell ref="L22:L23"/>
    <mergeCell ref="N22:N23"/>
    <mergeCell ref="B21:C21"/>
    <mergeCell ref="D21:E21"/>
    <mergeCell ref="F21:G21"/>
    <mergeCell ref="H21:I21"/>
    <mergeCell ref="J21:K21"/>
    <mergeCell ref="L21:M21"/>
    <mergeCell ref="N19:O19"/>
    <mergeCell ref="B20:C20"/>
    <mergeCell ref="D20:E20"/>
    <mergeCell ref="F20:G20"/>
    <mergeCell ref="H20:I20"/>
    <mergeCell ref="J20:K20"/>
    <mergeCell ref="L20:M20"/>
    <mergeCell ref="N20:O20"/>
    <mergeCell ref="B19:C19"/>
    <mergeCell ref="D19:E19"/>
    <mergeCell ref="F19:G19"/>
    <mergeCell ref="H19:I19"/>
    <mergeCell ref="J19:K19"/>
    <mergeCell ref="L19:M19"/>
    <mergeCell ref="N16:N17"/>
    <mergeCell ref="B18:C18"/>
    <mergeCell ref="D18:E18"/>
    <mergeCell ref="F18:G18"/>
    <mergeCell ref="H18:I18"/>
    <mergeCell ref="J18:K18"/>
    <mergeCell ref="L18:M18"/>
    <mergeCell ref="N18:O18"/>
    <mergeCell ref="B16:B17"/>
    <mergeCell ref="D16:D17"/>
    <mergeCell ref="F16:F17"/>
    <mergeCell ref="H16:H17"/>
    <mergeCell ref="J16:J17"/>
    <mergeCell ref="L16:L17"/>
    <mergeCell ref="N14:O14"/>
    <mergeCell ref="B15:C15"/>
    <mergeCell ref="D15:E15"/>
    <mergeCell ref="F15:G15"/>
    <mergeCell ref="H15:I15"/>
    <mergeCell ref="J15:K15"/>
    <mergeCell ref="L15:M15"/>
    <mergeCell ref="N15:O15"/>
    <mergeCell ref="B14:C14"/>
    <mergeCell ref="D14:E14"/>
    <mergeCell ref="F14:G14"/>
    <mergeCell ref="H14:I14"/>
    <mergeCell ref="J14:K14"/>
    <mergeCell ref="L14:M14"/>
    <mergeCell ref="N12:O12"/>
    <mergeCell ref="B13:C13"/>
    <mergeCell ref="D13:E13"/>
    <mergeCell ref="F13:G13"/>
    <mergeCell ref="H13:I13"/>
    <mergeCell ref="J13:K13"/>
    <mergeCell ref="L13:M13"/>
    <mergeCell ref="N13:O13"/>
    <mergeCell ref="B12:C12"/>
    <mergeCell ref="D12:E12"/>
    <mergeCell ref="F12:G12"/>
    <mergeCell ref="H12:I12"/>
    <mergeCell ref="J12:K12"/>
    <mergeCell ref="L12:M12"/>
    <mergeCell ref="N9:O9"/>
    <mergeCell ref="B10:B11"/>
    <mergeCell ref="D10:D11"/>
    <mergeCell ref="F10:F11"/>
    <mergeCell ref="H10:H11"/>
    <mergeCell ref="J10:J11"/>
    <mergeCell ref="L10:L11"/>
    <mergeCell ref="N10:N11"/>
    <mergeCell ref="B9:C9"/>
    <mergeCell ref="D9:E9"/>
    <mergeCell ref="F9:G9"/>
    <mergeCell ref="H9:I9"/>
    <mergeCell ref="J9:K9"/>
    <mergeCell ref="L9:M9"/>
    <mergeCell ref="N7:O7"/>
    <mergeCell ref="B8:C8"/>
    <mergeCell ref="D8:E8"/>
    <mergeCell ref="F8:G8"/>
    <mergeCell ref="H8:I8"/>
    <mergeCell ref="J8:K8"/>
    <mergeCell ref="L8:M8"/>
    <mergeCell ref="N8:O8"/>
    <mergeCell ref="B7:C7"/>
    <mergeCell ref="D7:E7"/>
    <mergeCell ref="F7:G7"/>
    <mergeCell ref="H7:I7"/>
    <mergeCell ref="J7:K7"/>
    <mergeCell ref="L7:M7"/>
    <mergeCell ref="N4:N5"/>
    <mergeCell ref="B6:C6"/>
    <mergeCell ref="D6:E6"/>
    <mergeCell ref="F6:G6"/>
    <mergeCell ref="H6:I6"/>
    <mergeCell ref="J6:K6"/>
    <mergeCell ref="L6:M6"/>
    <mergeCell ref="N6:O6"/>
    <mergeCell ref="B4:B5"/>
    <mergeCell ref="D4:D5"/>
    <mergeCell ref="F4:F5"/>
    <mergeCell ref="H4:H5"/>
    <mergeCell ref="J4:J5"/>
    <mergeCell ref="L4:L5"/>
    <mergeCell ref="B1:O1"/>
    <mergeCell ref="B3:C3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  <pageSetup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20</vt:i4>
      </vt:variant>
    </vt:vector>
  </HeadingPairs>
  <TitlesOfParts>
    <vt:vector size="33" baseType="lpstr">
      <vt:lpstr>Calendar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cross_past</vt:lpstr>
      <vt:lpstr>db_mth</vt:lpstr>
      <vt:lpstr>db_wd</vt:lpstr>
      <vt:lpstr>mth</vt:lpstr>
      <vt:lpstr>'1'!Print_Area</vt:lpstr>
      <vt:lpstr>'10'!Print_Area</vt:lpstr>
      <vt:lpstr>'11'!Print_Area</vt:lpstr>
      <vt:lpstr>'12'!Print_Area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Calendar!Print_Area</vt:lpstr>
      <vt:lpstr>vd</vt:lpstr>
      <vt:lpstr>wd</vt:lpstr>
      <vt:lpstr>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Kozyr</dc:creator>
  <cp:lastModifiedBy>DK</cp:lastModifiedBy>
  <cp:lastPrinted>2013-04-11T20:44:49Z</cp:lastPrinted>
  <dcterms:created xsi:type="dcterms:W3CDTF">2013-04-10T06:46:41Z</dcterms:created>
  <dcterms:modified xsi:type="dcterms:W3CDTF">2013-04-11T20:48:09Z</dcterms:modified>
</cp:coreProperties>
</file>